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 ERF-Rendimiento Financiero" sheetId="1" r:id="rId1"/>
  </sheets>
  <externalReferences>
    <externalReference r:id="rId2"/>
    <externalReference r:id="rId3"/>
  </externalReferences>
  <definedNames>
    <definedName name="_xlnm._FilterDatabase" localSheetId="0" hidden="1">' ERF-Rendimiento Financiero'!$B$7:$J$57</definedName>
    <definedName name="_xlnm.Print_Area" localSheetId="0">' ERF-Rendimiento Financiero'!$B$2:$G$57</definedName>
  </definedNames>
  <calcPr calcId="124519"/>
</workbook>
</file>

<file path=xl/calcChain.xml><?xml version="1.0" encoding="utf-8"?>
<calcChain xmlns="http://schemas.openxmlformats.org/spreadsheetml/2006/main">
  <c r="J9" i="1"/>
  <c r="E10"/>
  <c r="J10" s="1"/>
  <c r="G10"/>
  <c r="E11"/>
  <c r="G11"/>
  <c r="E12"/>
  <c r="G12"/>
  <c r="E13"/>
  <c r="G13"/>
  <c r="E16"/>
  <c r="G16"/>
  <c r="E17"/>
  <c r="E23" s="1"/>
  <c r="E29" s="1"/>
  <c r="G17"/>
  <c r="G23" s="1"/>
  <c r="G29" s="1"/>
  <c r="E18"/>
  <c r="G18"/>
  <c r="E19"/>
  <c r="G19"/>
  <c r="E21"/>
  <c r="G21"/>
  <c r="E22"/>
  <c r="G22"/>
  <c r="J31"/>
  <c r="J32"/>
  <c r="J33"/>
  <c r="E34"/>
  <c r="J34" s="1"/>
  <c r="G34"/>
  <c r="B36"/>
</calcChain>
</file>

<file path=xl/sharedStrings.xml><?xml version="1.0" encoding="utf-8"?>
<sst xmlns="http://schemas.openxmlformats.org/spreadsheetml/2006/main" count="26" uniqueCount="26">
  <si>
    <t xml:space="preserve">Intereses minoritarios </t>
  </si>
  <si>
    <t>Propietarios de la entidad controladora</t>
  </si>
  <si>
    <t>Atribuible a:</t>
  </si>
  <si>
    <t>Resultados positivos (ahorro) / negativo (desahorro)</t>
  </si>
  <si>
    <t xml:space="preserve">Participación en resultado de asociadas </t>
  </si>
  <si>
    <t>Ganancia (pérdida) por diferencia cambiaria</t>
  </si>
  <si>
    <t>Total gastos</t>
  </si>
  <si>
    <t>Gastos financieros</t>
  </si>
  <si>
    <t>Otros gastos</t>
  </si>
  <si>
    <t>Deterioro del valor de propiedad, planta y equipo</t>
  </si>
  <si>
    <t>Gasto de depreciación y amortización</t>
  </si>
  <si>
    <t>Suministros y materiales para consumo</t>
  </si>
  <si>
    <t>Subvenciones y otros pagos por transferencias</t>
  </si>
  <si>
    <t>Sueldos, salarios y beneficios a empleados</t>
  </si>
  <si>
    <t>Gastos (Notas 17, 18, 19 y 20)</t>
  </si>
  <si>
    <t xml:space="preserve"> </t>
  </si>
  <si>
    <t>Total ingresos</t>
  </si>
  <si>
    <t>Recargos, multas y otros ingresos</t>
  </si>
  <si>
    <t>Transferencias</t>
  </si>
  <si>
    <t>Ingresos por transacciones con contraprestación</t>
  </si>
  <si>
    <t xml:space="preserve">Impuestos </t>
  </si>
  <si>
    <t>Ingresos (Notas 14, 15 y 16)</t>
  </si>
  <si>
    <t>(Valores en RD$)</t>
  </si>
  <si>
    <t>Del ejercicio terminado al 31 de Diciembre del 2022 y 2021</t>
  </si>
  <si>
    <t>Estado de Rendimiento Financiero</t>
  </si>
  <si>
    <t>DIRECCION NACIONAL DE CONTROL DE DROGAS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</si>
</sst>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P_t_s_-;\-* #,##0.00\ _P_t_s_-;_-* &quot;-&quot;??\ _P_t_s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4" xfId="1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3" fontId="3" fillId="0" borderId="4" xfId="1" applyFont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43" fontId="3" fillId="0" borderId="5" xfId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3" fontId="2" fillId="0" borderId="5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3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0" fontId="2" fillId="0" borderId="5" xfId="0" applyFont="1" applyFill="1" applyBorder="1" applyAlignment="1">
      <alignment vertical="center"/>
    </xf>
    <xf numFmtId="43" fontId="2" fillId="0" borderId="4" xfId="1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2">
    <cellStyle name="Comma_Hoja de trabajo flujo 2007" xfId="2"/>
    <cellStyle name="Millares" xfId="1" builtinId="3"/>
    <cellStyle name="Millares 2" xfId="3"/>
    <cellStyle name="Millares 3" xfId="4"/>
    <cellStyle name="Millares 3 2" xfId="5"/>
    <cellStyle name="Millares 4" xfId="6"/>
    <cellStyle name="Millares 5" xfId="7"/>
    <cellStyle name="Millares 6" xfId="8"/>
    <cellStyle name="Moneda 2" xfId="9"/>
    <cellStyle name="Normal" xfId="0" builtinId="0"/>
    <cellStyle name="Normal 2" xfId="10"/>
    <cellStyle name="Normal 2 2" xfId="11"/>
    <cellStyle name="Normal 2 2 2" xfId="12"/>
    <cellStyle name="Normal 3" xfId="13"/>
    <cellStyle name="Normal 4" xfId="14"/>
    <cellStyle name="Normal 4 2" xfId="15"/>
    <cellStyle name="Normal 5" xfId="16"/>
    <cellStyle name="Normal 6" xfId="17"/>
    <cellStyle name="Normal 7" xfId="18"/>
    <cellStyle name="Porcentual 2" xfId="19"/>
    <cellStyle name="Porcentual 3" xfId="20"/>
    <cellStyle name="Porcentual 4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2400300</xdr:colOff>
      <xdr:row>1</xdr:row>
      <xdr:rowOff>74295</xdr:rowOff>
    </xdr:from>
    <xdr:to>
      <xdr:col>2</xdr:col>
      <xdr:colOff>3009899</xdr:colOff>
      <xdr:row>2</xdr:row>
      <xdr:rowOff>9525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264795"/>
          <a:ext cx="0" cy="125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ERRE%20FISCAL%202022%20DIGECOG%20&#218;ltima%20revisi&#243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Situaci&#243;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ANP-Cambio Patrimonio"/>
      <sheetName val="EFE-Flujo de Efectivo"/>
      <sheetName val="Estado Comparativo"/>
      <sheetName val="Notas a los Estados"/>
      <sheetName val="Hoja1"/>
    </sheetNames>
    <sheetDataSet>
      <sheetData sheetId="0"/>
      <sheetData sheetId="1"/>
      <sheetData sheetId="2"/>
      <sheetData sheetId="3">
        <row r="166">
          <cell r="C166">
            <v>4099426.5</v>
          </cell>
          <cell r="E166">
            <v>3502075</v>
          </cell>
        </row>
        <row r="181">
          <cell r="C181">
            <v>1792969489.49</v>
          </cell>
          <cell r="E181">
            <v>1767567304.28</v>
          </cell>
        </row>
        <row r="195">
          <cell r="C195">
            <v>52396238.229999997</v>
          </cell>
          <cell r="E195">
            <v>26737990.219999999</v>
          </cell>
        </row>
        <row r="229">
          <cell r="C229">
            <v>1379438821.7299998</v>
          </cell>
          <cell r="E229">
            <v>1259233711.26</v>
          </cell>
        </row>
        <row r="278">
          <cell r="C278">
            <v>307164278.76999998</v>
          </cell>
          <cell r="E278">
            <v>118909999.53999999</v>
          </cell>
        </row>
        <row r="348">
          <cell r="C348">
            <v>134288801.15000001</v>
          </cell>
          <cell r="E348">
            <v>88669546.830000028</v>
          </cell>
        </row>
        <row r="370">
          <cell r="C370">
            <v>11299831</v>
          </cell>
          <cell r="E370">
            <v>10652643.33</v>
          </cell>
        </row>
        <row r="379">
          <cell r="C379">
            <v>220742559.16</v>
          </cell>
          <cell r="E379">
            <v>266937281.99000001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 - Situación Financiera"/>
    </sheetNames>
    <sheetDataSet>
      <sheetData sheetId="0">
        <row r="64">
          <cell r="A64" t="str">
            <v>Las notas en las páginas 7 a 20 son parte integral de estos Estados Financieros.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9"/>
  <sheetViews>
    <sheetView tabSelected="1" topLeftCell="A47" workbookViewId="0">
      <selection activeCell="H56" sqref="H56"/>
    </sheetView>
  </sheetViews>
  <sheetFormatPr baseColWidth="10" defaultColWidth="11.42578125" defaultRowHeight="15"/>
  <cols>
    <col min="1" max="1" width="5.140625" style="1" customWidth="1"/>
    <col min="2" max="2" width="8.140625" style="4" customWidth="1"/>
    <col min="3" max="3" width="50" style="4" customWidth="1"/>
    <col min="4" max="4" width="1.7109375" style="4" customWidth="1"/>
    <col min="5" max="5" width="18.5703125" style="4" bestFit="1" customWidth="1"/>
    <col min="6" max="6" width="1.7109375" style="4" customWidth="1"/>
    <col min="7" max="7" width="18.5703125" style="4" bestFit="1" customWidth="1"/>
    <col min="8" max="8" width="3.7109375" style="4" customWidth="1"/>
    <col min="9" max="9" width="19.85546875" style="3" customWidth="1"/>
    <col min="10" max="10" width="14.85546875" style="4" hidden="1" customWidth="1"/>
    <col min="11" max="11" width="15.5703125" style="4" bestFit="1" customWidth="1"/>
    <col min="12" max="12" width="16.42578125" style="3" bestFit="1" customWidth="1"/>
    <col min="13" max="13" width="16.85546875" style="2" bestFit="1" customWidth="1"/>
    <col min="14" max="14" width="14.85546875" style="2" bestFit="1" customWidth="1"/>
    <col min="15" max="15" width="11.42578125" style="2"/>
    <col min="16" max="16384" width="11.42578125" style="1"/>
  </cols>
  <sheetData>
    <row r="1" spans="2:14" s="1" customFormat="1" ht="15.75" thickBot="1">
      <c r="B1" s="4"/>
      <c r="C1" s="4"/>
      <c r="D1" s="4"/>
      <c r="E1" s="4"/>
      <c r="F1" s="4"/>
      <c r="G1" s="4"/>
      <c r="H1" s="4"/>
      <c r="I1" s="3"/>
      <c r="J1" s="4"/>
      <c r="K1" s="4"/>
      <c r="L1" s="3"/>
      <c r="M1" s="2"/>
      <c r="N1" s="2"/>
    </row>
    <row r="2" spans="2:14" s="1" customFormat="1" ht="55.5" customHeight="1">
      <c r="B2" s="33"/>
      <c r="C2" s="34"/>
      <c r="D2" s="34"/>
      <c r="E2" s="34"/>
      <c r="F2" s="34"/>
      <c r="G2" s="35"/>
      <c r="H2" s="4"/>
      <c r="I2" s="3"/>
      <c r="J2" s="4"/>
      <c r="K2" s="4"/>
      <c r="L2" s="3"/>
      <c r="M2" s="2"/>
      <c r="N2" s="2"/>
    </row>
    <row r="3" spans="2:14" s="1" customFormat="1" ht="15.75">
      <c r="B3" s="28" t="s">
        <v>25</v>
      </c>
      <c r="C3" s="29"/>
      <c r="D3" s="29"/>
      <c r="E3" s="29"/>
      <c r="F3" s="29"/>
      <c r="G3" s="30"/>
      <c r="H3" s="4"/>
      <c r="I3" s="3"/>
      <c r="J3" s="4"/>
      <c r="K3" s="4"/>
      <c r="L3" s="3"/>
      <c r="M3" s="2"/>
      <c r="N3" s="2"/>
    </row>
    <row r="4" spans="2:14" s="1" customFormat="1" ht="15.75">
      <c r="B4" s="28" t="s">
        <v>24</v>
      </c>
      <c r="C4" s="29"/>
      <c r="D4" s="29"/>
      <c r="E4" s="29"/>
      <c r="F4" s="29"/>
      <c r="G4" s="30"/>
      <c r="H4" s="4"/>
      <c r="I4" s="3"/>
      <c r="J4" s="4"/>
      <c r="K4" s="4"/>
      <c r="L4" s="3"/>
      <c r="M4" s="2"/>
      <c r="N4" s="2"/>
    </row>
    <row r="5" spans="2:14" s="1" customFormat="1" ht="15.75">
      <c r="B5" s="28" t="s">
        <v>23</v>
      </c>
      <c r="C5" s="29"/>
      <c r="D5" s="29"/>
      <c r="E5" s="29"/>
      <c r="F5" s="29"/>
      <c r="G5" s="30"/>
      <c r="H5" s="4"/>
      <c r="I5" s="3"/>
      <c r="J5" s="4"/>
      <c r="K5" s="4"/>
      <c r="L5" s="3"/>
      <c r="M5" s="2"/>
      <c r="N5" s="2"/>
    </row>
    <row r="6" spans="2:14" s="1" customFormat="1" ht="15.75">
      <c r="B6" s="28" t="s">
        <v>22</v>
      </c>
      <c r="C6" s="29"/>
      <c r="D6" s="29"/>
      <c r="E6" s="29"/>
      <c r="F6" s="29"/>
      <c r="G6" s="30"/>
      <c r="H6" s="4"/>
      <c r="I6" s="3"/>
      <c r="J6" s="4"/>
      <c r="K6" s="4"/>
      <c r="L6" s="3"/>
      <c r="M6" s="2"/>
      <c r="N6" s="2"/>
    </row>
    <row r="7" spans="2:14" s="1" customFormat="1">
      <c r="B7" s="10"/>
      <c r="C7" s="9"/>
      <c r="D7" s="9"/>
      <c r="E7" s="24">
        <v>2022</v>
      </c>
      <c r="F7" s="23"/>
      <c r="G7" s="22">
        <v>2021</v>
      </c>
      <c r="H7" s="4"/>
      <c r="I7" s="3"/>
      <c r="J7" s="4"/>
      <c r="K7" s="4"/>
      <c r="L7" s="3"/>
      <c r="M7" s="2"/>
      <c r="N7" s="2"/>
    </row>
    <row r="8" spans="2:14" s="1" customFormat="1">
      <c r="B8" s="14" t="s">
        <v>21</v>
      </c>
      <c r="C8" s="21"/>
      <c r="D8" s="21"/>
      <c r="E8" s="13"/>
      <c r="F8" s="8"/>
      <c r="G8" s="7"/>
      <c r="H8" s="4"/>
      <c r="I8" s="3"/>
      <c r="J8" s="5"/>
      <c r="K8" s="4"/>
      <c r="L8" s="3"/>
      <c r="M8" s="2"/>
      <c r="N8" s="2"/>
    </row>
    <row r="9" spans="2:14" s="1" customFormat="1">
      <c r="B9" s="10"/>
      <c r="C9" s="9" t="s">
        <v>20</v>
      </c>
      <c r="D9" s="9"/>
      <c r="E9" s="8">
        <v>0</v>
      </c>
      <c r="F9" s="15"/>
      <c r="G9" s="7">
        <v>0</v>
      </c>
      <c r="H9" s="4"/>
      <c r="I9" s="3"/>
      <c r="J9" s="5">
        <f>+E9+G9</f>
        <v>0</v>
      </c>
      <c r="K9" s="4"/>
      <c r="L9" s="3"/>
      <c r="M9" s="2"/>
      <c r="N9" s="2"/>
    </row>
    <row r="10" spans="2:14" s="1" customFormat="1">
      <c r="B10" s="10"/>
      <c r="C10" s="9" t="s">
        <v>19</v>
      </c>
      <c r="D10" s="9"/>
      <c r="E10" s="8">
        <f>+'[1]Notas a los Estados'!C166</f>
        <v>4099426.5</v>
      </c>
      <c r="F10" s="15"/>
      <c r="G10" s="7">
        <f>+'[1]Notas a los Estados'!E166</f>
        <v>3502075</v>
      </c>
      <c r="H10" s="4"/>
      <c r="I10" s="3"/>
      <c r="J10" s="5">
        <f>+E10+G10</f>
        <v>7601501.5</v>
      </c>
      <c r="K10" s="4"/>
      <c r="L10" s="3"/>
      <c r="M10" s="2"/>
      <c r="N10" s="2"/>
    </row>
    <row r="11" spans="2:14" s="1" customFormat="1">
      <c r="B11" s="10"/>
      <c r="C11" s="9" t="s">
        <v>18</v>
      </c>
      <c r="D11" s="9"/>
      <c r="E11" s="8">
        <f>+'[1]Notas a los Estados'!C181</f>
        <v>1792969489.49</v>
      </c>
      <c r="F11" s="15"/>
      <c r="G11" s="7">
        <f>+'[1]Notas a los Estados'!E181</f>
        <v>1767567304.28</v>
      </c>
      <c r="H11" s="4"/>
      <c r="I11" s="31"/>
      <c r="J11" s="31"/>
      <c r="K11" s="31"/>
      <c r="L11" s="32"/>
      <c r="M11" s="32"/>
      <c r="N11" s="32"/>
    </row>
    <row r="12" spans="2:14" s="1" customFormat="1">
      <c r="B12" s="10"/>
      <c r="C12" s="9" t="s">
        <v>17</v>
      </c>
      <c r="D12" s="9"/>
      <c r="E12" s="8">
        <f>+'[1]Notas a los Estados'!C195</f>
        <v>52396238.229999997</v>
      </c>
      <c r="F12" s="15"/>
      <c r="G12" s="7">
        <f>+'[1]Notas a los Estados'!E195</f>
        <v>26737990.219999999</v>
      </c>
      <c r="H12" s="4"/>
      <c r="I12" s="3"/>
      <c r="J12" s="5"/>
      <c r="K12" s="4"/>
      <c r="L12" s="3"/>
      <c r="M12" s="2"/>
      <c r="N12" s="2"/>
    </row>
    <row r="13" spans="2:14" s="1" customFormat="1">
      <c r="B13" s="14" t="s">
        <v>16</v>
      </c>
      <c r="C13" s="9"/>
      <c r="D13" s="9"/>
      <c r="E13" s="13">
        <f>SUM(E9:E12)</f>
        <v>1849465154.22</v>
      </c>
      <c r="F13" s="15"/>
      <c r="G13" s="11">
        <f>SUM(G9:G12)</f>
        <v>1797807369.5</v>
      </c>
      <c r="H13" s="4"/>
      <c r="I13" s="3"/>
      <c r="J13" s="5"/>
      <c r="K13" s="5"/>
      <c r="L13" s="3"/>
      <c r="M13" s="2"/>
      <c r="N13" s="2"/>
    </row>
    <row r="14" spans="2:14" s="1" customFormat="1">
      <c r="B14" s="10"/>
      <c r="C14" s="9" t="s">
        <v>15</v>
      </c>
      <c r="D14" s="9"/>
      <c r="E14" s="8"/>
      <c r="F14" s="8"/>
      <c r="G14" s="7"/>
      <c r="H14" s="4"/>
      <c r="I14" s="3"/>
      <c r="J14" s="4"/>
      <c r="K14" s="4"/>
      <c r="L14" s="3"/>
      <c r="M14" s="2"/>
      <c r="N14" s="2"/>
    </row>
    <row r="15" spans="2:14" s="1" customFormat="1">
      <c r="B15" s="14" t="s">
        <v>14</v>
      </c>
      <c r="C15" s="9"/>
      <c r="D15" s="9"/>
      <c r="E15" s="15"/>
      <c r="F15" s="15"/>
      <c r="G15" s="20"/>
      <c r="H15" s="4"/>
      <c r="I15" s="3"/>
      <c r="J15" s="5"/>
      <c r="K15" s="4"/>
      <c r="L15" s="3"/>
      <c r="M15" s="2"/>
      <c r="N15" s="2"/>
    </row>
    <row r="16" spans="2:14" s="1" customFormat="1">
      <c r="B16" s="10"/>
      <c r="C16" s="9" t="s">
        <v>13</v>
      </c>
      <c r="D16" s="9"/>
      <c r="E16" s="8">
        <f>+'[1]Notas a los Estados'!C229</f>
        <v>1379438821.7299998</v>
      </c>
      <c r="F16" s="8"/>
      <c r="G16" s="7">
        <f>+'[1]Notas a los Estados'!E229</f>
        <v>1259233711.26</v>
      </c>
      <c r="H16" s="4"/>
      <c r="I16" s="3"/>
      <c r="J16" s="5"/>
      <c r="K16" s="4"/>
      <c r="L16" s="3"/>
      <c r="M16" s="2"/>
      <c r="N16" s="2"/>
    </row>
    <row r="17" spans="2:11" s="1" customFormat="1">
      <c r="B17" s="10"/>
      <c r="C17" s="9" t="s">
        <v>12</v>
      </c>
      <c r="D17" s="9"/>
      <c r="E17" s="8">
        <f>+'[1]Notas a los Estados'!C278</f>
        <v>307164278.76999998</v>
      </c>
      <c r="F17" s="15"/>
      <c r="G17" s="7">
        <f>+'[1]Notas a los Estados'!E278</f>
        <v>118909999.53999999</v>
      </c>
      <c r="H17" s="4"/>
      <c r="I17" s="3"/>
      <c r="J17" s="5"/>
      <c r="K17" s="4"/>
    </row>
    <row r="18" spans="2:11" s="1" customFormat="1">
      <c r="B18" s="10"/>
      <c r="C18" s="19" t="s">
        <v>11</v>
      </c>
      <c r="D18" s="9"/>
      <c r="E18" s="8">
        <f>+'[1]Notas a los Estados'!C348</f>
        <v>134288801.15000001</v>
      </c>
      <c r="F18" s="15"/>
      <c r="G18" s="7">
        <f>+'[1]Notas a los Estados'!E348</f>
        <v>88669546.830000028</v>
      </c>
      <c r="H18" s="4"/>
      <c r="I18" s="3"/>
      <c r="J18" s="5"/>
      <c r="K18" s="18"/>
    </row>
    <row r="19" spans="2:11" s="1" customFormat="1">
      <c r="B19" s="10"/>
      <c r="C19" s="9" t="s">
        <v>10</v>
      </c>
      <c r="D19" s="9"/>
      <c r="E19" s="8">
        <f>+'[1]Notas a los Estados'!C379</f>
        <v>220742559.16</v>
      </c>
      <c r="F19" s="15"/>
      <c r="G19" s="7">
        <f>+'[1]Notas a los Estados'!E379</f>
        <v>266937281.99000001</v>
      </c>
      <c r="H19" s="4"/>
      <c r="I19" s="3"/>
      <c r="J19" s="5"/>
      <c r="K19" s="4"/>
    </row>
    <row r="20" spans="2:11" s="1" customFormat="1" hidden="1">
      <c r="B20" s="10"/>
      <c r="C20" s="9" t="s">
        <v>9</v>
      </c>
      <c r="D20" s="9"/>
      <c r="E20" s="8">
        <v>0</v>
      </c>
      <c r="F20" s="15"/>
      <c r="G20" s="7">
        <v>0</v>
      </c>
      <c r="H20" s="4"/>
      <c r="I20" s="3"/>
      <c r="J20" s="5"/>
      <c r="K20" s="4"/>
    </row>
    <row r="21" spans="2:11" s="1" customFormat="1">
      <c r="B21" s="10"/>
      <c r="C21" s="19" t="s">
        <v>8</v>
      </c>
      <c r="D21" s="9"/>
      <c r="E21" s="8">
        <f>+'[1]Notas a los Estados'!C370</f>
        <v>11299831</v>
      </c>
      <c r="F21" s="15"/>
      <c r="G21" s="7">
        <f>+'[1]Notas a los Estados'!E370</f>
        <v>10652643.33</v>
      </c>
      <c r="H21" s="4"/>
      <c r="I21" s="3"/>
      <c r="J21" s="5"/>
      <c r="K21" s="18"/>
    </row>
    <row r="22" spans="2:11" s="1" customFormat="1" hidden="1">
      <c r="B22" s="10"/>
      <c r="C22" s="9" t="s">
        <v>7</v>
      </c>
      <c r="D22" s="9"/>
      <c r="E22" s="8" t="e">
        <f>+'[1]Notas a los Estados'!#REF!</f>
        <v>#REF!</v>
      </c>
      <c r="F22" s="15"/>
      <c r="G22" s="7" t="e">
        <f>+'[1]Notas a los Estados'!#REF!</f>
        <v>#REF!</v>
      </c>
      <c r="H22" s="4"/>
      <c r="I22" s="3"/>
      <c r="J22" s="5"/>
      <c r="K22" s="4"/>
    </row>
    <row r="23" spans="2:11" s="1" customFormat="1">
      <c r="B23" s="14" t="s">
        <v>6</v>
      </c>
      <c r="C23" s="9"/>
      <c r="D23" s="9"/>
      <c r="E23" s="13">
        <f>+E16+E17+E18+E19+E20+E21</f>
        <v>2052934291.8099999</v>
      </c>
      <c r="F23" s="15"/>
      <c r="G23" s="11">
        <f>+G16+G17+G18+G19+G20+G21</f>
        <v>1744403182.9499998</v>
      </c>
      <c r="H23" s="4"/>
      <c r="I23" s="3"/>
      <c r="J23" s="5"/>
      <c r="K23" s="17"/>
    </row>
    <row r="24" spans="2:11" s="1" customFormat="1">
      <c r="B24" s="16"/>
      <c r="C24" s="9"/>
      <c r="D24" s="9"/>
      <c r="E24" s="8"/>
      <c r="F24" s="8"/>
      <c r="G24" s="7"/>
      <c r="H24" s="4"/>
      <c r="I24" s="3"/>
      <c r="J24" s="5"/>
      <c r="K24" s="4"/>
    </row>
    <row r="25" spans="2:11" s="1" customFormat="1">
      <c r="B25" s="10"/>
      <c r="C25" s="9" t="s">
        <v>5</v>
      </c>
      <c r="D25" s="9"/>
      <c r="E25" s="8">
        <v>0</v>
      </c>
      <c r="F25" s="15"/>
      <c r="G25" s="7">
        <v>0</v>
      </c>
      <c r="H25" s="4"/>
      <c r="I25" s="3"/>
      <c r="J25" s="5"/>
      <c r="K25" s="4"/>
    </row>
    <row r="26" spans="2:11" s="1" customFormat="1">
      <c r="B26" s="10"/>
      <c r="C26" s="9"/>
      <c r="D26" s="9"/>
      <c r="E26" s="8"/>
      <c r="F26" s="15"/>
      <c r="G26" s="7"/>
      <c r="H26" s="4"/>
      <c r="I26" s="3"/>
      <c r="J26" s="5"/>
      <c r="K26" s="4"/>
    </row>
    <row r="27" spans="2:11" s="1" customFormat="1">
      <c r="B27" s="10"/>
      <c r="C27" s="9" t="s">
        <v>4</v>
      </c>
      <c r="D27" s="9"/>
      <c r="E27" s="8">
        <v>0</v>
      </c>
      <c r="F27" s="15"/>
      <c r="G27" s="7">
        <v>0</v>
      </c>
      <c r="H27" s="4"/>
      <c r="I27" s="3"/>
      <c r="J27" s="5"/>
      <c r="K27" s="4"/>
    </row>
    <row r="28" spans="2:11" s="1" customFormat="1">
      <c r="B28" s="10"/>
      <c r="C28" s="9"/>
      <c r="D28" s="9"/>
      <c r="E28" s="8"/>
      <c r="F28" s="15"/>
      <c r="G28" s="7"/>
      <c r="H28" s="4"/>
      <c r="I28" s="3"/>
      <c r="J28" s="4"/>
      <c r="K28" s="4"/>
    </row>
    <row r="29" spans="2:11" s="1" customFormat="1">
      <c r="B29" s="14" t="s">
        <v>3</v>
      </c>
      <c r="C29" s="9"/>
      <c r="D29" s="9"/>
      <c r="E29" s="13">
        <f>+E13-E23+E25+E27</f>
        <v>-203469137.58999991</v>
      </c>
      <c r="F29" s="15"/>
      <c r="G29" s="11">
        <f>+G13-G23+G25+G27</f>
        <v>53404186.550000191</v>
      </c>
      <c r="H29" s="4"/>
      <c r="I29" s="3"/>
      <c r="J29" s="5"/>
      <c r="K29" s="17"/>
    </row>
    <row r="30" spans="2:11" s="1" customFormat="1">
      <c r="B30" s="14"/>
      <c r="C30" s="9"/>
      <c r="D30" s="9"/>
      <c r="E30" s="8"/>
      <c r="F30" s="8"/>
      <c r="G30" s="7"/>
      <c r="H30" s="4"/>
      <c r="I30" s="3"/>
      <c r="J30" s="4"/>
      <c r="K30" s="4"/>
    </row>
    <row r="31" spans="2:11" s="1" customFormat="1">
      <c r="B31" s="16" t="s">
        <v>2</v>
      </c>
      <c r="C31" s="9"/>
      <c r="D31" s="9"/>
      <c r="E31" s="8"/>
      <c r="F31" s="8"/>
      <c r="G31" s="7"/>
      <c r="H31" s="4"/>
      <c r="I31" s="3"/>
      <c r="J31" s="5">
        <f>+E31+G31</f>
        <v>0</v>
      </c>
      <c r="K31" s="4"/>
    </row>
    <row r="32" spans="2:11" s="1" customFormat="1">
      <c r="B32" s="14"/>
      <c r="C32" s="9" t="s">
        <v>1</v>
      </c>
      <c r="D32" s="9"/>
      <c r="E32" s="8">
        <v>0</v>
      </c>
      <c r="F32" s="15"/>
      <c r="G32" s="7">
        <v>0</v>
      </c>
      <c r="H32" s="4"/>
      <c r="I32" s="3"/>
      <c r="J32" s="5">
        <f>+E32+G32</f>
        <v>0</v>
      </c>
      <c r="K32" s="4"/>
    </row>
    <row r="33" spans="2:10" s="1" customFormat="1">
      <c r="B33" s="10"/>
      <c r="C33" s="9" t="s">
        <v>0</v>
      </c>
      <c r="D33" s="9"/>
      <c r="E33" s="8">
        <v>0</v>
      </c>
      <c r="F33" s="15"/>
      <c r="G33" s="7">
        <v>0</v>
      </c>
      <c r="H33" s="4"/>
      <c r="I33" s="3"/>
      <c r="J33" s="5">
        <f>+E33+G33</f>
        <v>0</v>
      </c>
    </row>
    <row r="34" spans="2:10" s="1" customFormat="1">
      <c r="B34" s="14"/>
      <c r="C34" s="9"/>
      <c r="D34" s="9"/>
      <c r="E34" s="13">
        <f>SUM(E32:E33)</f>
        <v>0</v>
      </c>
      <c r="F34" s="12"/>
      <c r="G34" s="11">
        <f>SUM(G32:G33)</f>
        <v>0</v>
      </c>
      <c r="H34" s="4"/>
      <c r="I34" s="3"/>
      <c r="J34" s="5">
        <f>+E34+G34</f>
        <v>0</v>
      </c>
    </row>
    <row r="35" spans="2:10" s="1" customFormat="1">
      <c r="B35" s="10"/>
      <c r="C35" s="9"/>
      <c r="D35" s="9"/>
      <c r="E35" s="8"/>
      <c r="F35" s="8"/>
      <c r="G35" s="7"/>
      <c r="H35" s="4"/>
      <c r="I35" s="3"/>
      <c r="J35" s="4"/>
    </row>
    <row r="36" spans="2:10" s="1" customFormat="1" ht="15.75" thickBot="1">
      <c r="B36" s="25" t="str">
        <f>+'[2]ESF - Situación Financiera'!A64</f>
        <v>Las notas en las páginas 7 a 20 son parte integral de estos Estados Financieros.</v>
      </c>
      <c r="C36" s="26"/>
      <c r="D36" s="26"/>
      <c r="E36" s="26"/>
      <c r="F36" s="26"/>
      <c r="G36" s="27"/>
      <c r="H36" s="4"/>
      <c r="I36" s="3"/>
      <c r="J36" s="4"/>
    </row>
    <row r="37" spans="2:10" s="1" customFormat="1">
      <c r="B37" s="6"/>
      <c r="C37" s="6"/>
      <c r="D37" s="6"/>
      <c r="E37" s="6"/>
      <c r="F37" s="6"/>
      <c r="G37" s="6"/>
      <c r="H37" s="4"/>
      <c r="I37" s="3"/>
      <c r="J37" s="4"/>
    </row>
    <row r="38" spans="2:10" s="1" customFormat="1">
      <c r="B38" s="6"/>
      <c r="C38" s="6"/>
      <c r="D38" s="6"/>
      <c r="E38" s="6"/>
      <c r="F38" s="6"/>
      <c r="G38" s="6"/>
      <c r="H38" s="4"/>
      <c r="I38" s="3"/>
      <c r="J38" s="4"/>
    </row>
    <row r="39" spans="2:10" s="1" customFormat="1">
      <c r="B39" s="6"/>
      <c r="C39" s="6"/>
      <c r="D39" s="6"/>
      <c r="E39" s="6"/>
      <c r="F39" s="6"/>
      <c r="G39" s="6"/>
      <c r="H39" s="4"/>
      <c r="I39" s="3"/>
      <c r="J39" s="4"/>
    </row>
    <row r="40" spans="2:10" s="1" customFormat="1">
      <c r="B40" s="6"/>
      <c r="C40" s="6"/>
      <c r="D40" s="6"/>
      <c r="E40" s="6"/>
      <c r="F40" s="6"/>
      <c r="G40" s="6"/>
      <c r="H40" s="4"/>
      <c r="I40" s="3"/>
      <c r="J40" s="4"/>
    </row>
    <row r="41" spans="2:10" s="1" customFormat="1">
      <c r="B41" s="6"/>
      <c r="C41" s="6"/>
      <c r="D41" s="6"/>
      <c r="E41" s="6"/>
      <c r="F41" s="6"/>
      <c r="G41" s="6"/>
      <c r="H41" s="4"/>
      <c r="I41" s="3"/>
      <c r="J41" s="4"/>
    </row>
    <row r="42" spans="2:10" s="1" customFormat="1">
      <c r="B42" s="6"/>
      <c r="C42" s="6"/>
      <c r="D42" s="6"/>
      <c r="E42" s="6"/>
      <c r="F42" s="6"/>
      <c r="G42" s="6"/>
      <c r="H42" s="4"/>
      <c r="I42" s="3"/>
      <c r="J42" s="4"/>
    </row>
    <row r="43" spans="2:10" s="1" customFormat="1">
      <c r="B43" s="6"/>
      <c r="C43" s="6"/>
      <c r="D43" s="6"/>
      <c r="E43" s="6"/>
      <c r="F43" s="6"/>
      <c r="G43" s="6"/>
      <c r="H43" s="4"/>
      <c r="I43" s="3"/>
      <c r="J43" s="4"/>
    </row>
    <row r="44" spans="2:10" s="1" customFormat="1">
      <c r="B44" s="6"/>
      <c r="C44" s="6"/>
      <c r="D44" s="6"/>
      <c r="E44" s="6"/>
      <c r="F44" s="6"/>
      <c r="G44" s="6"/>
      <c r="H44" s="4"/>
      <c r="I44" s="3"/>
      <c r="J44" s="4"/>
    </row>
    <row r="45" spans="2:10" s="1" customFormat="1">
      <c r="B45" s="6"/>
      <c r="C45" s="6"/>
      <c r="D45" s="6"/>
      <c r="E45" s="6"/>
      <c r="F45" s="6"/>
      <c r="G45" s="6"/>
      <c r="H45" s="4"/>
      <c r="I45" s="3"/>
      <c r="J45" s="4"/>
    </row>
    <row r="46" spans="2:10" s="1" customFormat="1">
      <c r="B46" s="6"/>
      <c r="C46" s="6"/>
      <c r="D46" s="6"/>
      <c r="E46" s="6"/>
      <c r="F46" s="6"/>
      <c r="G46" s="6"/>
      <c r="H46" s="4"/>
      <c r="I46" s="3"/>
      <c r="J46" s="4"/>
    </row>
    <row r="47" spans="2:10" s="1" customFormat="1">
      <c r="B47" s="6"/>
      <c r="C47" s="6"/>
      <c r="D47" s="6"/>
      <c r="E47" s="6"/>
      <c r="F47" s="6"/>
      <c r="G47" s="6"/>
      <c r="H47" s="4"/>
      <c r="I47" s="3"/>
      <c r="J47" s="4"/>
    </row>
    <row r="48" spans="2:10" s="1" customFormat="1">
      <c r="B48" s="6"/>
      <c r="C48" s="6"/>
      <c r="D48" s="6"/>
      <c r="E48" s="6"/>
      <c r="F48" s="6"/>
      <c r="G48" s="6"/>
      <c r="H48" s="4"/>
      <c r="I48" s="3"/>
      <c r="J48" s="4"/>
    </row>
    <row r="49" spans="2:7" s="1" customFormat="1">
      <c r="B49" s="6"/>
      <c r="C49" s="6"/>
      <c r="D49" s="6"/>
      <c r="E49" s="6"/>
      <c r="F49" s="6"/>
      <c r="G49" s="6"/>
    </row>
    <row r="50" spans="2:7" s="1" customFormat="1">
      <c r="B50" s="6"/>
      <c r="C50" s="6"/>
      <c r="D50" s="6"/>
      <c r="E50" s="6"/>
      <c r="F50" s="6"/>
      <c r="G50" s="6"/>
    </row>
    <row r="51" spans="2:7" s="1" customFormat="1">
      <c r="B51" s="6"/>
      <c r="C51" s="6"/>
      <c r="D51" s="6"/>
      <c r="E51" s="6"/>
      <c r="F51" s="6"/>
      <c r="G51" s="6"/>
    </row>
    <row r="52" spans="2:7" s="1" customFormat="1">
      <c r="B52" s="6"/>
      <c r="C52" s="6"/>
      <c r="D52" s="6"/>
      <c r="E52" s="6"/>
      <c r="F52" s="6"/>
      <c r="G52" s="6"/>
    </row>
    <row r="53" spans="2:7" s="1" customFormat="1">
      <c r="B53" s="6"/>
      <c r="C53" s="6"/>
      <c r="D53" s="6"/>
      <c r="E53" s="6"/>
      <c r="F53" s="6"/>
      <c r="G53" s="6"/>
    </row>
    <row r="54" spans="2:7" s="1" customFormat="1">
      <c r="B54" s="6"/>
      <c r="C54" s="6"/>
      <c r="D54" s="6"/>
      <c r="E54" s="6"/>
      <c r="F54" s="6"/>
      <c r="G54" s="6"/>
    </row>
    <row r="55" spans="2:7" s="1" customFormat="1">
      <c r="B55" s="6"/>
      <c r="C55" s="6"/>
      <c r="D55" s="6"/>
      <c r="E55" s="6"/>
      <c r="F55" s="6"/>
      <c r="G55" s="6"/>
    </row>
    <row r="56" spans="2:7" s="1" customFormat="1">
      <c r="B56" s="6"/>
      <c r="C56" s="6"/>
      <c r="D56" s="6"/>
      <c r="E56" s="6"/>
      <c r="F56" s="6"/>
      <c r="G56" s="6"/>
    </row>
    <row r="57" spans="2:7" s="1" customFormat="1">
      <c r="B57" s="6"/>
      <c r="C57" s="6"/>
      <c r="D57" s="6"/>
      <c r="E57" s="6"/>
      <c r="F57" s="6"/>
      <c r="G57" s="6"/>
    </row>
    <row r="59" spans="2:7" s="1" customFormat="1">
      <c r="B59" s="4"/>
      <c r="C59" s="4"/>
      <c r="D59" s="4"/>
      <c r="E59" s="5"/>
      <c r="F59" s="5"/>
      <c r="G59" s="5"/>
    </row>
  </sheetData>
  <mergeCells count="8">
    <mergeCell ref="B36:G36"/>
    <mergeCell ref="B3:G3"/>
    <mergeCell ref="I11:K11"/>
    <mergeCell ref="L11:N11"/>
    <mergeCell ref="B2:G2"/>
    <mergeCell ref="B4:G4"/>
    <mergeCell ref="B5:G5"/>
    <mergeCell ref="B6:G6"/>
  </mergeCells>
  <printOptions horizontalCentered="1"/>
  <pageMargins left="0.35433070866141703" right="0.35433070866141703" top="0.41" bottom="0.2" header="0.17" footer="0.18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juan.melo</dc:creator>
  <cp:lastModifiedBy>juan.melo</cp:lastModifiedBy>
  <dcterms:created xsi:type="dcterms:W3CDTF">2023-01-16T19:39:57Z</dcterms:created>
  <dcterms:modified xsi:type="dcterms:W3CDTF">2023-01-16T20:36:17Z</dcterms:modified>
</cp:coreProperties>
</file>