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SF - Situación Financiera" sheetId="1" r:id="rId1"/>
  </sheets>
  <externalReferences>
    <externalReference r:id="rId2"/>
  </externalReferences>
  <definedNames>
    <definedName name="_xlnm._FilterDatabase" localSheetId="0" hidden="1">'ESF - Situación Financiera'!$A$6:$F$6</definedName>
    <definedName name="_xlnm.Print_Area" localSheetId="0">'ESF - Situación Financiera'!$A$1:$F$83</definedName>
  </definedNames>
  <calcPr calcId="124519"/>
</workbook>
</file>

<file path=xl/calcChain.xml><?xml version="1.0" encoding="utf-8"?>
<calcChain xmlns="http://schemas.openxmlformats.org/spreadsheetml/2006/main">
  <c r="D9" i="1"/>
  <c r="D16" s="1"/>
  <c r="F9"/>
  <c r="F16" s="1"/>
  <c r="I10"/>
  <c r="I11"/>
  <c r="I12"/>
  <c r="D13"/>
  <c r="F13"/>
  <c r="I13"/>
  <c r="I14"/>
  <c r="D15"/>
  <c r="F15"/>
  <c r="I15"/>
  <c r="I19"/>
  <c r="I20"/>
  <c r="I21"/>
  <c r="I22"/>
  <c r="D23"/>
  <c r="I23" s="1"/>
  <c r="F23"/>
  <c r="F26" s="1"/>
  <c r="F28" s="1"/>
  <c r="D24"/>
  <c r="I24"/>
  <c r="I25"/>
  <c r="D33"/>
  <c r="F33"/>
  <c r="D41"/>
  <c r="D51" s="1"/>
  <c r="F41"/>
  <c r="F51" s="1"/>
  <c r="F61" s="1"/>
  <c r="D44"/>
  <c r="F44"/>
  <c r="D50"/>
  <c r="F50"/>
  <c r="D54"/>
  <c r="D59" s="1"/>
  <c r="F54"/>
  <c r="D56"/>
  <c r="F56"/>
  <c r="F59"/>
  <c r="D61" l="1"/>
  <c r="I16"/>
  <c r="D26"/>
  <c r="D28" s="1"/>
  <c r="I9"/>
</calcChain>
</file>

<file path=xl/sharedStrings.xml><?xml version="1.0" encoding="utf-8"?>
<sst xmlns="http://schemas.openxmlformats.org/spreadsheetml/2006/main" count="55" uniqueCount="55">
  <si>
    <t>Las notas en las páginas 7 a 20 son parte integral de estos Estados Financieros.</t>
  </si>
  <si>
    <t>Total pasivos y activos netos/patrimonio</t>
  </si>
  <si>
    <t>Total activos netos/patrimonio</t>
  </si>
  <si>
    <t>Intereses minoritarios</t>
  </si>
  <si>
    <t xml:space="preserve">Resultados acumulados </t>
  </si>
  <si>
    <t>Resultados positivos (ahorro) / negativo (desahorro)</t>
  </si>
  <si>
    <t>Reservas</t>
  </si>
  <si>
    <t>Capital</t>
  </si>
  <si>
    <t>Activos Netos/Patrimonio (Nota 13)</t>
  </si>
  <si>
    <t xml:space="preserve">Total pasivos </t>
  </si>
  <si>
    <t>Total pasivos no corrientes</t>
  </si>
  <si>
    <t>Otros pasivos no corrientes (Nota 35)</t>
  </si>
  <si>
    <t>Beneficios a empleados a largo plazo (Nota 34)</t>
  </si>
  <si>
    <t>Provisiones a largo plazo (Nota 33)</t>
  </si>
  <si>
    <t>Instrumentos de deuda (Nota 32)</t>
  </si>
  <si>
    <t>Préstamos a largo plazo (Nota 31)</t>
  </si>
  <si>
    <t>Cuentas por pagar a largo plazo (Nota 12)</t>
  </si>
  <si>
    <t>Pasivos no corrientes</t>
  </si>
  <si>
    <t>Total pasivos corrientes</t>
  </si>
  <si>
    <t>Otros pasivos corrientes (Nota 29)</t>
  </si>
  <si>
    <t>Pensiones (Nota 28)</t>
  </si>
  <si>
    <t>Beneficios a empleados a corto plazo (Nota 27)</t>
  </si>
  <si>
    <t>Provisiones a corto plazo (Nota 26)</t>
  </si>
  <si>
    <t>Retenciones y acumulaciones por pagar (Nota 25)</t>
  </si>
  <si>
    <t>Parte corriente de préstamos a largo plazo (Nota 24)</t>
  </si>
  <si>
    <t>Préstamos a corto plazo (Nota 23)</t>
  </si>
  <si>
    <t>Cuentas por pagar a corto plazo (Nota 11)</t>
  </si>
  <si>
    <t>Sobregiro bancario (Nota 21)</t>
  </si>
  <si>
    <t>Pasivos corrientes</t>
  </si>
  <si>
    <t>Pasivos</t>
  </si>
  <si>
    <t xml:space="preserve"> </t>
  </si>
  <si>
    <t>Total activos</t>
  </si>
  <si>
    <t>Total activos no corrientes</t>
  </si>
  <si>
    <t xml:space="preserve">Otros activos no financieros (Nota 20) </t>
  </si>
  <si>
    <t xml:space="preserve">Activos intangibles (Nota 10) </t>
  </si>
  <si>
    <t>Mobiliarios y equipos neto (Nota 10)</t>
  </si>
  <si>
    <t>Otros activos financieros (Notas 17)</t>
  </si>
  <si>
    <t>Inversiones a largo plazo (Nota 16)</t>
  </si>
  <si>
    <t>Documentos por cobrar (Nota 15)</t>
  </si>
  <si>
    <t>Cuentas por cobrar a largo plazo (Notas 14)</t>
  </si>
  <si>
    <t>Activos no corrientes</t>
  </si>
  <si>
    <t>Total activos corrientes</t>
  </si>
  <si>
    <t>Otros activos corrientes (Nota 9)</t>
  </si>
  <si>
    <t>Pagos anticipados (Nota 12)</t>
  </si>
  <si>
    <t>Inventarios (Nota 8)</t>
  </si>
  <si>
    <t>Cuenta por cobrar a corto plazo (Notas 10)</t>
  </si>
  <si>
    <t>Porción corriente de documentos por cobrar (Nota 9)</t>
  </si>
  <si>
    <t>Inversiones a corto plazo (Nota 8)</t>
  </si>
  <si>
    <t>Efectivo y equivalentes de efectivo (Nota 7)</t>
  </si>
  <si>
    <t>Activos corrientes</t>
  </si>
  <si>
    <t>Activos</t>
  </si>
  <si>
    <t>(Valores en RD$)</t>
  </si>
  <si>
    <t>Al 31 de Diciembre de 2022 y 2021</t>
  </si>
  <si>
    <t>Estado de Situación Financiera</t>
  </si>
  <si>
    <t>DIRECCION NACIONAL DE CONTROL DE DROGAS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</si>
</sst>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P_t_s_-;\-* #,##0.00\ _P_t_s_-;_-* &quot;-&quot;??\ _P_t_s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1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3" fontId="2" fillId="0" borderId="0" xfId="0" applyNumberFormat="1" applyFont="1" applyBorder="1" applyAlignment="1">
      <alignment horizontal="left" vertical="center"/>
    </xf>
    <xf numFmtId="43" fontId="2" fillId="0" borderId="4" xfId="1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3" fontId="3" fillId="0" borderId="4" xfId="1" applyFont="1" applyBorder="1" applyAlignment="1">
      <alignment vertical="center"/>
    </xf>
    <xf numFmtId="43" fontId="3" fillId="0" borderId="5" xfId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37" fontId="2" fillId="0" borderId="0" xfId="0" applyNumberFormat="1" applyFont="1" applyAlignment="1">
      <alignment vertical="center"/>
    </xf>
    <xf numFmtId="43" fontId="3" fillId="0" borderId="0" xfId="1" applyFont="1" applyBorder="1" applyAlignment="1">
      <alignment vertical="center"/>
    </xf>
    <xf numFmtId="43" fontId="4" fillId="0" borderId="5" xfId="1" applyFont="1" applyBorder="1" applyAlignment="1">
      <alignment horizontal="left" vertical="center"/>
    </xf>
    <xf numFmtId="0" fontId="2" fillId="0" borderId="0" xfId="0" applyFont="1"/>
    <xf numFmtId="37" fontId="2" fillId="0" borderId="0" xfId="0" applyNumberFormat="1" applyFont="1"/>
    <xf numFmtId="43" fontId="2" fillId="0" borderId="0" xfId="1" applyFont="1"/>
    <xf numFmtId="43" fontId="2" fillId="0" borderId="0" xfId="1" applyFont="1" applyBorder="1"/>
    <xf numFmtId="43" fontId="2" fillId="0" borderId="5" xfId="1" applyFont="1" applyBorder="1" applyAlignment="1">
      <alignment horizontal="left" vertical="center" indent="5"/>
    </xf>
    <xf numFmtId="0" fontId="2" fillId="0" borderId="6" xfId="0" applyFont="1" applyBorder="1"/>
    <xf numFmtId="43" fontId="2" fillId="0" borderId="5" xfId="1" applyFont="1" applyBorder="1" applyAlignment="1">
      <alignment horizontal="left" vertical="center"/>
    </xf>
    <xf numFmtId="43" fontId="2" fillId="0" borderId="5" xfId="1" applyFont="1" applyFill="1" applyBorder="1" applyAlignment="1">
      <alignment vertical="center"/>
    </xf>
    <xf numFmtId="43" fontId="2" fillId="0" borderId="4" xfId="1" applyFont="1" applyFill="1" applyBorder="1" applyAlignment="1">
      <alignment vertical="center"/>
    </xf>
    <xf numFmtId="43" fontId="2" fillId="0" borderId="4" xfId="1" applyFont="1" applyBorder="1" applyAlignment="1"/>
    <xf numFmtId="43" fontId="2" fillId="0" borderId="5" xfId="1" applyFont="1" applyBorder="1" applyAlignment="1"/>
    <xf numFmtId="0" fontId="3" fillId="0" borderId="6" xfId="0" applyFont="1" applyBorder="1" applyAlignment="1">
      <alignment horizontal="left" vertical="top"/>
    </xf>
    <xf numFmtId="43" fontId="3" fillId="0" borderId="5" xfId="1" applyFont="1" applyBorder="1" applyAlignment="1">
      <alignment horizontal="left" vertical="center" indent="5"/>
    </xf>
    <xf numFmtId="0" fontId="2" fillId="0" borderId="5" xfId="0" applyFont="1" applyBorder="1"/>
    <xf numFmtId="43" fontId="2" fillId="0" borderId="0" xfId="0" applyNumberFormat="1" applyFont="1"/>
    <xf numFmtId="43" fontId="2" fillId="0" borderId="4" xfId="1" applyFont="1" applyBorder="1"/>
    <xf numFmtId="43" fontId="2" fillId="0" borderId="5" xfId="1" applyFont="1" applyBorder="1"/>
    <xf numFmtId="43" fontId="2" fillId="0" borderId="4" xfId="1" applyFont="1" applyBorder="1" applyAlignment="1">
      <alignment horizontal="left" vertical="center"/>
    </xf>
    <xf numFmtId="43" fontId="5" fillId="0" borderId="0" xfId="1" applyFont="1" applyAlignment="1">
      <alignment horizontal="left" vertical="center" indent="5"/>
    </xf>
    <xf numFmtId="0" fontId="6" fillId="0" borderId="0" xfId="0" applyFont="1"/>
    <xf numFmtId="0" fontId="2" fillId="2" borderId="5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37" fontId="2" fillId="2" borderId="0" xfId="0" applyNumberFormat="1" applyFont="1" applyFill="1" applyAlignment="1">
      <alignment vertical="center"/>
    </xf>
    <xf numFmtId="43" fontId="2" fillId="2" borderId="0" xfId="1" applyFont="1" applyFill="1" applyAlignment="1">
      <alignment vertical="center"/>
    </xf>
    <xf numFmtId="43" fontId="7" fillId="2" borderId="0" xfId="1" applyFont="1" applyFill="1" applyAlignment="1">
      <alignment vertical="center"/>
    </xf>
    <xf numFmtId="43" fontId="2" fillId="2" borderId="4" xfId="1" applyFont="1" applyFill="1" applyBorder="1" applyAlignment="1"/>
    <xf numFmtId="43" fontId="2" fillId="2" borderId="5" xfId="1" applyFont="1" applyFill="1" applyBorder="1" applyAlignment="1">
      <alignment horizontal="left" vertical="center" indent="5"/>
    </xf>
    <xf numFmtId="43" fontId="2" fillId="2" borderId="5" xfId="1" applyFont="1" applyFill="1" applyBorder="1" applyAlignment="1"/>
    <xf numFmtId="0" fontId="2" fillId="0" borderId="5" xfId="0" applyFont="1" applyFill="1" applyBorder="1" applyAlignment="1">
      <alignment vertical="center"/>
    </xf>
    <xf numFmtId="43" fontId="2" fillId="0" borderId="5" xfId="1" applyFont="1" applyFill="1" applyBorder="1" applyAlignment="1"/>
    <xf numFmtId="39" fontId="2" fillId="0" borderId="4" xfId="0" applyNumberFormat="1" applyFont="1" applyBorder="1" applyAlignment="1">
      <alignment vertical="center"/>
    </xf>
    <xf numFmtId="39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justify" vertical="center"/>
    </xf>
    <xf numFmtId="39" fontId="3" fillId="0" borderId="5" xfId="0" applyNumberFormat="1" applyFont="1" applyBorder="1" applyAlignment="1">
      <alignment vertical="center"/>
    </xf>
    <xf numFmtId="1" fontId="8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22">
    <cellStyle name="Comma_Hoja de trabajo flujo 2007" xfId="2"/>
    <cellStyle name="Millares" xfId="1" builtinId="3"/>
    <cellStyle name="Millares 2" xfId="3"/>
    <cellStyle name="Millares 3" xfId="4"/>
    <cellStyle name="Millares 3 2" xfId="5"/>
    <cellStyle name="Millares 4" xfId="6"/>
    <cellStyle name="Millares 5" xfId="7"/>
    <cellStyle name="Millares 6" xfId="8"/>
    <cellStyle name="Moneda 2" xfId="9"/>
    <cellStyle name="Normal" xfId="0" builtinId="0"/>
    <cellStyle name="Normal 2" xfId="10"/>
    <cellStyle name="Normal 2 2" xfId="11"/>
    <cellStyle name="Normal 2 2 2" xfId="12"/>
    <cellStyle name="Normal 3" xfId="13"/>
    <cellStyle name="Normal 4" xfId="14"/>
    <cellStyle name="Normal 4 2" xfId="15"/>
    <cellStyle name="Normal 5" xfId="16"/>
    <cellStyle name="Normal 6" xfId="17"/>
    <cellStyle name="Normal 7" xfId="18"/>
    <cellStyle name="Porcentual 2" xfId="19"/>
    <cellStyle name="Porcentual 3" xfId="20"/>
    <cellStyle name="Porcentual 4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2095500</xdr:colOff>
      <xdr:row>0</xdr:row>
      <xdr:rowOff>0</xdr:rowOff>
    </xdr:from>
    <xdr:to>
      <xdr:col>1</xdr:col>
      <xdr:colOff>2895600</xdr:colOff>
      <xdr:row>0</xdr:row>
      <xdr:rowOff>847725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ERRE%20FISCAL%202022%20DIGECOG%20&#218;ltima%20revisi&#243;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ERF-Rendimiento Financiero"/>
      <sheetName val="ECANP-Cambio Patrimonio"/>
      <sheetName val="EFE-Flujo de Efectivo"/>
      <sheetName val="Estado Comparativo"/>
      <sheetName val="Notas a los Estados"/>
      <sheetName val="Hoja1"/>
    </sheetNames>
    <sheetDataSet>
      <sheetData sheetId="0">
        <row r="29">
          <cell r="E29">
            <v>-203469137.58999991</v>
          </cell>
          <cell r="G29">
            <v>53404186.550000191</v>
          </cell>
        </row>
      </sheetData>
      <sheetData sheetId="1">
        <row r="21">
          <cell r="E21">
            <v>80104785.280000001</v>
          </cell>
        </row>
      </sheetData>
      <sheetData sheetId="2"/>
      <sheetData sheetId="3"/>
      <sheetData sheetId="4">
        <row r="27">
          <cell r="C27">
            <v>94607177.340000018</v>
          </cell>
          <cell r="E27">
            <v>150568477.81000003</v>
          </cell>
        </row>
        <row r="45">
          <cell r="C45">
            <v>1487342.8</v>
          </cell>
          <cell r="E45">
            <v>922001.51</v>
          </cell>
        </row>
        <row r="58">
          <cell r="C58">
            <v>3203488.6300000004</v>
          </cell>
          <cell r="E58">
            <v>2772793.39</v>
          </cell>
        </row>
        <row r="66">
          <cell r="C66">
            <v>1319202007.8199999</v>
          </cell>
        </row>
        <row r="68">
          <cell r="C68">
            <v>35981858.539999999</v>
          </cell>
        </row>
        <row r="69">
          <cell r="C69">
            <v>-1053769934.61</v>
          </cell>
        </row>
        <row r="82">
          <cell r="C82">
            <v>172608929.61000001</v>
          </cell>
        </row>
        <row r="85">
          <cell r="E85">
            <v>618528935.56000006</v>
          </cell>
        </row>
        <row r="129">
          <cell r="C129">
            <v>32009061.469999999</v>
          </cell>
          <cell r="E129">
            <v>28011262.020000003</v>
          </cell>
        </row>
        <row r="141">
          <cell r="C141">
            <v>1033845.21</v>
          </cell>
          <cell r="E141">
            <v>1033845.21</v>
          </cell>
        </row>
        <row r="150">
          <cell r="E150">
            <v>80104785.280000001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topLeftCell="A65" workbookViewId="0">
      <selection activeCell="H24" sqref="H24"/>
    </sheetView>
  </sheetViews>
  <sheetFormatPr baseColWidth="10" defaultColWidth="11.42578125" defaultRowHeight="15"/>
  <cols>
    <col min="1" max="1" width="6.7109375" style="2" customWidth="1"/>
    <col min="2" max="2" width="46.28515625" style="2" customWidth="1"/>
    <col min="3" max="3" width="1.7109375" style="2" customWidth="1"/>
    <col min="4" max="4" width="16.5703125" style="2" customWidth="1"/>
    <col min="5" max="5" width="1.7109375" style="2" customWidth="1"/>
    <col min="6" max="6" width="16.85546875" style="2" bestFit="1" customWidth="1"/>
    <col min="7" max="7" width="3.7109375" style="2" customWidth="1"/>
    <col min="8" max="8" width="16.85546875" style="3" bestFit="1" customWidth="1"/>
    <col min="9" max="9" width="15.28515625" style="3" hidden="1" customWidth="1"/>
    <col min="10" max="10" width="15.5703125" style="3" bestFit="1" customWidth="1"/>
    <col min="11" max="11" width="11.5703125" style="2" bestFit="1" customWidth="1"/>
    <col min="12" max="12" width="14.85546875" style="2" bestFit="1" customWidth="1"/>
    <col min="13" max="13" width="11.42578125" style="2"/>
    <col min="14" max="16384" width="11.42578125" style="1"/>
  </cols>
  <sheetData>
    <row r="1" spans="1:13" ht="72.75" customHeight="1">
      <c r="A1" s="57"/>
      <c r="B1" s="58"/>
      <c r="C1" s="58"/>
      <c r="D1" s="58"/>
      <c r="E1" s="58"/>
      <c r="F1" s="59"/>
    </row>
    <row r="2" spans="1:13" ht="15.75">
      <c r="A2" s="65" t="s">
        <v>54</v>
      </c>
      <c r="B2" s="66"/>
      <c r="C2" s="66"/>
      <c r="D2" s="66"/>
      <c r="E2" s="66"/>
      <c r="F2" s="67"/>
    </row>
    <row r="3" spans="1:13" ht="15.75">
      <c r="A3" s="65" t="s">
        <v>53</v>
      </c>
      <c r="B3" s="66"/>
      <c r="C3" s="66"/>
      <c r="D3" s="66"/>
      <c r="E3" s="66"/>
      <c r="F3" s="67"/>
    </row>
    <row r="4" spans="1:13" ht="15.75">
      <c r="A4" s="65" t="s">
        <v>52</v>
      </c>
      <c r="B4" s="66"/>
      <c r="C4" s="66"/>
      <c r="D4" s="66"/>
      <c r="E4" s="66"/>
      <c r="F4" s="67"/>
    </row>
    <row r="5" spans="1:13" ht="15.75">
      <c r="A5" s="65" t="s">
        <v>51</v>
      </c>
      <c r="B5" s="66"/>
      <c r="C5" s="66"/>
      <c r="D5" s="66"/>
      <c r="E5" s="66"/>
      <c r="F5" s="67"/>
    </row>
    <row r="6" spans="1:13">
      <c r="A6" s="60"/>
      <c r="B6" s="61"/>
      <c r="C6" s="10"/>
      <c r="D6" s="56">
        <v>2022</v>
      </c>
      <c r="E6" s="55"/>
      <c r="F6" s="54">
        <v>2021</v>
      </c>
    </row>
    <row r="7" spans="1:13">
      <c r="A7" s="14" t="s">
        <v>50</v>
      </c>
      <c r="B7" s="52"/>
      <c r="C7" s="52"/>
      <c r="D7" s="53"/>
      <c r="E7" s="51"/>
      <c r="F7" s="50"/>
    </row>
    <row r="8" spans="1:13">
      <c r="A8" s="14" t="s">
        <v>49</v>
      </c>
      <c r="B8" s="52"/>
      <c r="C8" s="52"/>
      <c r="D8" s="51"/>
      <c r="E8" s="51"/>
      <c r="F8" s="50"/>
    </row>
    <row r="9" spans="1:13">
      <c r="A9" s="11"/>
      <c r="B9" s="10" t="s">
        <v>48</v>
      </c>
      <c r="C9" s="10"/>
      <c r="D9" s="9">
        <f>+'[1]Notas a los Estados'!C27</f>
        <v>94607177.340000018</v>
      </c>
      <c r="E9" s="25"/>
      <c r="F9" s="8">
        <f>+'[1]Notas a los Estados'!E27</f>
        <v>150568477.81000003</v>
      </c>
      <c r="I9" s="3">
        <f t="shared" ref="I9:I16" si="0">+D9+F9</f>
        <v>245175655.15000004</v>
      </c>
      <c r="K9" s="16"/>
    </row>
    <row r="10" spans="1:13" customFormat="1" hidden="1">
      <c r="A10" s="24"/>
      <c r="B10" s="10" t="s">
        <v>47</v>
      </c>
      <c r="C10" s="10"/>
      <c r="D10" s="29">
        <v>0</v>
      </c>
      <c r="E10" s="23"/>
      <c r="F10" s="28">
        <v>0</v>
      </c>
      <c r="G10" s="19"/>
      <c r="H10" s="21"/>
      <c r="I10" s="21">
        <f t="shared" si="0"/>
        <v>0</v>
      </c>
      <c r="J10" s="21"/>
      <c r="K10" s="20"/>
      <c r="L10" s="19"/>
      <c r="M10" s="19"/>
    </row>
    <row r="11" spans="1:13" customFormat="1" hidden="1">
      <c r="A11" s="24"/>
      <c r="B11" s="10" t="s">
        <v>46</v>
      </c>
      <c r="C11" s="10"/>
      <c r="D11" s="29">
        <v>0</v>
      </c>
      <c r="E11" s="23"/>
      <c r="F11" s="28">
        <v>0</v>
      </c>
      <c r="G11" s="19"/>
      <c r="H11" s="21"/>
      <c r="I11" s="21">
        <f t="shared" si="0"/>
        <v>0</v>
      </c>
      <c r="J11" s="21"/>
      <c r="K11" s="20"/>
      <c r="L11" s="19"/>
      <c r="M11" s="19"/>
    </row>
    <row r="12" spans="1:13" customFormat="1" hidden="1">
      <c r="A12" s="24"/>
      <c r="B12" s="10" t="s">
        <v>45</v>
      </c>
      <c r="C12" s="10"/>
      <c r="D12" s="29">
        <v>0</v>
      </c>
      <c r="E12" s="23"/>
      <c r="F12" s="28">
        <v>0</v>
      </c>
      <c r="G12" s="19"/>
      <c r="H12" s="21"/>
      <c r="I12" s="21">
        <f t="shared" si="0"/>
        <v>0</v>
      </c>
      <c r="J12" s="21"/>
      <c r="K12" s="20"/>
      <c r="L12" s="19"/>
      <c r="M12" s="19"/>
    </row>
    <row r="13" spans="1:13">
      <c r="A13" s="11"/>
      <c r="B13" s="10" t="s">
        <v>44</v>
      </c>
      <c r="C13" s="10"/>
      <c r="D13" s="29">
        <f>+'[1]Notas a los Estados'!C45</f>
        <v>1487342.8</v>
      </c>
      <c r="E13" s="23"/>
      <c r="F13" s="28">
        <f>+'[1]Notas a los Estados'!E45</f>
        <v>922001.51</v>
      </c>
      <c r="I13" s="3">
        <f t="shared" si="0"/>
        <v>2409344.31</v>
      </c>
      <c r="K13" s="16"/>
    </row>
    <row r="14" spans="1:13" customFormat="1" hidden="1">
      <c r="A14" s="24"/>
      <c r="B14" s="48" t="s">
        <v>43</v>
      </c>
      <c r="C14" s="48"/>
      <c r="D14" s="49">
        <v>0</v>
      </c>
      <c r="E14" s="23"/>
      <c r="F14" s="28">
        <v>0</v>
      </c>
      <c r="G14" s="38"/>
      <c r="H14" s="21"/>
      <c r="I14" s="21">
        <f t="shared" si="0"/>
        <v>0</v>
      </c>
      <c r="J14" s="21"/>
      <c r="K14" s="20"/>
      <c r="L14" s="19"/>
      <c r="M14" s="19"/>
    </row>
    <row r="15" spans="1:13" customFormat="1">
      <c r="A15" s="24"/>
      <c r="B15" s="10" t="s">
        <v>42</v>
      </c>
      <c r="C15" s="10"/>
      <c r="D15" s="29">
        <f>+'[1]Notas a los Estados'!C58</f>
        <v>3203488.6300000004</v>
      </c>
      <c r="E15" s="23"/>
      <c r="F15" s="28">
        <f>+'[1]Notas a los Estados'!E58</f>
        <v>2772793.39</v>
      </c>
      <c r="G15" s="19"/>
      <c r="H15" s="21"/>
      <c r="I15" s="21">
        <f t="shared" si="0"/>
        <v>5976282.0200000005</v>
      </c>
      <c r="J15" s="21"/>
      <c r="K15" s="20"/>
      <c r="L15" s="19"/>
      <c r="M15" s="19"/>
    </row>
    <row r="16" spans="1:13">
      <c r="A16" s="14" t="s">
        <v>41</v>
      </c>
      <c r="B16" s="10"/>
      <c r="C16" s="10"/>
      <c r="D16" s="13">
        <f>SUM(D9:D15)</f>
        <v>99298008.770000011</v>
      </c>
      <c r="E16" s="25"/>
      <c r="F16" s="12">
        <f>SUM(F8:F15)</f>
        <v>154263272.71000001</v>
      </c>
      <c r="I16" s="3">
        <f t="shared" si="0"/>
        <v>253561281.48000002</v>
      </c>
      <c r="K16" s="16"/>
    </row>
    <row r="17" spans="1:15">
      <c r="A17" s="14"/>
      <c r="B17" s="10"/>
      <c r="C17" s="10"/>
      <c r="D17" s="13"/>
      <c r="E17" s="25"/>
      <c r="F17" s="12"/>
      <c r="K17" s="16"/>
    </row>
    <row r="18" spans="1:15">
      <c r="A18" s="14" t="s">
        <v>40</v>
      </c>
      <c r="B18" s="10"/>
      <c r="C18" s="10"/>
      <c r="D18" s="9"/>
      <c r="E18" s="9"/>
      <c r="F18" s="8"/>
      <c r="K18" s="16"/>
    </row>
    <row r="19" spans="1:15" customFormat="1" hidden="1">
      <c r="A19" s="24"/>
      <c r="B19" s="10" t="s">
        <v>39</v>
      </c>
      <c r="C19" s="10"/>
      <c r="D19" s="29">
        <v>0</v>
      </c>
      <c r="E19" s="23"/>
      <c r="F19" s="28">
        <v>0</v>
      </c>
      <c r="G19" s="19"/>
      <c r="H19" s="21"/>
      <c r="I19" s="21">
        <f t="shared" ref="I19:I25" si="1">+D19+F19</f>
        <v>0</v>
      </c>
      <c r="J19" s="21"/>
      <c r="K19" s="20"/>
      <c r="L19" s="19"/>
      <c r="M19" s="19"/>
    </row>
    <row r="20" spans="1:15" customFormat="1" hidden="1">
      <c r="A20" s="24"/>
      <c r="B20" s="10" t="s">
        <v>38</v>
      </c>
      <c r="C20" s="10"/>
      <c r="D20" s="29">
        <v>0</v>
      </c>
      <c r="E20" s="23"/>
      <c r="F20" s="28">
        <v>0</v>
      </c>
      <c r="G20" s="19"/>
      <c r="H20" s="21"/>
      <c r="I20" s="21">
        <f t="shared" si="1"/>
        <v>0</v>
      </c>
      <c r="J20" s="21"/>
      <c r="K20" s="20"/>
      <c r="L20" s="19"/>
      <c r="M20" s="19"/>
    </row>
    <row r="21" spans="1:15" customFormat="1" hidden="1">
      <c r="A21" s="24"/>
      <c r="B21" s="10" t="s">
        <v>37</v>
      </c>
      <c r="C21" s="10"/>
      <c r="D21" s="29">
        <v>0</v>
      </c>
      <c r="E21" s="23"/>
      <c r="F21" s="28">
        <v>0</v>
      </c>
      <c r="G21" s="19"/>
      <c r="H21" s="21"/>
      <c r="I21" s="21">
        <f t="shared" si="1"/>
        <v>0</v>
      </c>
      <c r="J21" s="21"/>
      <c r="K21" s="20"/>
      <c r="L21" s="19"/>
      <c r="M21" s="19"/>
    </row>
    <row r="22" spans="1:15" customFormat="1" hidden="1">
      <c r="A22" s="24"/>
      <c r="B22" s="10" t="s">
        <v>36</v>
      </c>
      <c r="C22" s="10"/>
      <c r="D22" s="29">
        <v>0</v>
      </c>
      <c r="E22" s="23"/>
      <c r="F22" s="28">
        <v>0</v>
      </c>
      <c r="G22" s="19"/>
      <c r="H22" s="21"/>
      <c r="I22" s="21">
        <f t="shared" si="1"/>
        <v>0</v>
      </c>
      <c r="J22" s="21"/>
      <c r="K22" s="20"/>
      <c r="L22" s="19"/>
      <c r="M22" s="19"/>
    </row>
    <row r="23" spans="1:15">
      <c r="A23" s="11"/>
      <c r="B23" s="10" t="s">
        <v>35</v>
      </c>
      <c r="C23" s="10"/>
      <c r="D23" s="29">
        <f>+'[1]Notas a los Estados'!C66+'[1]Notas a los Estados'!C69+'[1]Notas a los Estados'!C82</f>
        <v>438041002.81999993</v>
      </c>
      <c r="E23" s="23"/>
      <c r="F23" s="28">
        <f>+'[1]Notas a los Estados'!E85</f>
        <v>618528935.56000006</v>
      </c>
      <c r="I23" s="3">
        <f t="shared" si="1"/>
        <v>1056569938.38</v>
      </c>
      <c r="K23" s="16"/>
    </row>
    <row r="24" spans="1:15" ht="15.75">
      <c r="A24" s="11"/>
      <c r="B24" s="48" t="s">
        <v>34</v>
      </c>
      <c r="C24" s="10"/>
      <c r="D24" s="47">
        <f>+'[1]Notas a los Estados'!C68</f>
        <v>35981858.539999999</v>
      </c>
      <c r="E24" s="46"/>
      <c r="F24" s="45">
        <v>0</v>
      </c>
      <c r="G24" s="41"/>
      <c r="H24" s="44"/>
      <c r="I24" s="43">
        <f t="shared" si="1"/>
        <v>35981858.539999999</v>
      </c>
      <c r="J24" s="43"/>
      <c r="K24" s="42"/>
      <c r="L24" s="41"/>
      <c r="M24" s="41"/>
      <c r="N24" s="40"/>
      <c r="O24" s="40"/>
    </row>
    <row r="25" spans="1:15" customFormat="1" hidden="1">
      <c r="A25" s="24"/>
      <c r="B25" s="39" t="s">
        <v>33</v>
      </c>
      <c r="C25" s="10"/>
      <c r="D25" s="29">
        <v>0</v>
      </c>
      <c r="E25" s="25"/>
      <c r="F25" s="28">
        <v>0</v>
      </c>
      <c r="G25" s="38"/>
      <c r="H25" s="37"/>
      <c r="I25" s="21">
        <f t="shared" si="1"/>
        <v>0</v>
      </c>
      <c r="J25" s="37"/>
      <c r="K25" s="20"/>
      <c r="L25" s="19"/>
      <c r="M25" s="19"/>
    </row>
    <row r="26" spans="1:15">
      <c r="A26" s="14" t="s">
        <v>32</v>
      </c>
      <c r="B26" s="10"/>
      <c r="C26" s="10"/>
      <c r="D26" s="13">
        <f>SUM(D19:D25)</f>
        <v>474022861.35999995</v>
      </c>
      <c r="E26" s="25"/>
      <c r="F26" s="12">
        <f>SUM(F19:F25)</f>
        <v>618528935.56000006</v>
      </c>
      <c r="K26" s="16"/>
    </row>
    <row r="27" spans="1:15">
      <c r="A27" s="14"/>
      <c r="B27" s="10"/>
      <c r="C27" s="10"/>
      <c r="D27" s="13"/>
      <c r="E27" s="25"/>
      <c r="F27" s="12"/>
      <c r="K27" s="16"/>
    </row>
    <row r="28" spans="1:15">
      <c r="A28" s="14" t="s">
        <v>31</v>
      </c>
      <c r="B28" s="10"/>
      <c r="C28" s="10"/>
      <c r="D28" s="13">
        <f>SUM(D26,D16)</f>
        <v>573320870.13</v>
      </c>
      <c r="E28" s="18"/>
      <c r="F28" s="12">
        <f>SUM(F26,F16)</f>
        <v>772792208.2700001</v>
      </c>
      <c r="K28" s="16"/>
    </row>
    <row r="29" spans="1:15">
      <c r="A29" s="11"/>
      <c r="B29" s="10" t="s">
        <v>30</v>
      </c>
      <c r="C29" s="10"/>
      <c r="D29" s="9"/>
      <c r="E29" s="9"/>
      <c r="F29" s="8"/>
      <c r="K29" s="16"/>
    </row>
    <row r="30" spans="1:15">
      <c r="A30" s="14" t="s">
        <v>29</v>
      </c>
      <c r="B30" s="10"/>
      <c r="C30" s="10"/>
      <c r="D30" s="9"/>
      <c r="E30" s="9"/>
      <c r="F30" s="8"/>
      <c r="K30" s="16"/>
    </row>
    <row r="31" spans="1:15">
      <c r="A31" s="14" t="s">
        <v>28</v>
      </c>
      <c r="B31" s="10"/>
      <c r="C31" s="10"/>
      <c r="D31" s="25"/>
      <c r="E31" s="25"/>
      <c r="F31" s="36"/>
      <c r="K31" s="16"/>
    </row>
    <row r="32" spans="1:15" customFormat="1" hidden="1">
      <c r="A32" s="24"/>
      <c r="B32" s="10" t="s">
        <v>27</v>
      </c>
      <c r="C32" s="10"/>
      <c r="D32" s="29">
        <v>0</v>
      </c>
      <c r="E32" s="35"/>
      <c r="F32" s="28">
        <v>0</v>
      </c>
      <c r="G32" s="19"/>
      <c r="H32" s="21"/>
      <c r="I32" s="21"/>
      <c r="J32" s="21"/>
      <c r="K32" s="20"/>
      <c r="L32" s="19"/>
      <c r="M32" s="19"/>
    </row>
    <row r="33" spans="1:13">
      <c r="A33" s="11"/>
      <c r="B33" s="10" t="s">
        <v>26</v>
      </c>
      <c r="C33" s="10"/>
      <c r="D33" s="29">
        <f>+'[1]Notas a los Estados'!C129</f>
        <v>32009061.469999999</v>
      </c>
      <c r="E33" s="35"/>
      <c r="F33" s="28">
        <f>+'[1]Notas a los Estados'!E129</f>
        <v>28011262.020000003</v>
      </c>
      <c r="K33" s="16"/>
    </row>
    <row r="34" spans="1:13" customFormat="1" hidden="1">
      <c r="A34" s="24"/>
      <c r="B34" s="10" t="s">
        <v>25</v>
      </c>
      <c r="C34" s="10"/>
      <c r="D34" s="29">
        <v>0</v>
      </c>
      <c r="E34" s="23"/>
      <c r="F34" s="28">
        <v>0</v>
      </c>
      <c r="G34" s="19"/>
      <c r="H34" s="21"/>
      <c r="I34" s="21"/>
      <c r="J34" s="21"/>
      <c r="K34" s="20"/>
      <c r="L34" s="19"/>
      <c r="M34" s="19"/>
    </row>
    <row r="35" spans="1:13" customFormat="1" hidden="1">
      <c r="A35" s="24"/>
      <c r="B35" s="10" t="s">
        <v>24</v>
      </c>
      <c r="C35" s="10"/>
      <c r="D35" s="29">
        <v>0</v>
      </c>
      <c r="E35" s="23"/>
      <c r="F35" s="28">
        <v>0</v>
      </c>
      <c r="G35" s="19"/>
      <c r="H35" s="21"/>
      <c r="I35" s="21"/>
      <c r="J35" s="21"/>
      <c r="K35" s="20"/>
      <c r="L35" s="19"/>
      <c r="M35" s="19"/>
    </row>
    <row r="36" spans="1:13" customFormat="1" hidden="1">
      <c r="A36" s="24"/>
      <c r="B36" s="10" t="s">
        <v>23</v>
      </c>
      <c r="C36" s="10"/>
      <c r="D36" s="29">
        <v>0</v>
      </c>
      <c r="E36" s="23"/>
      <c r="F36" s="28">
        <v>0</v>
      </c>
      <c r="G36" s="19"/>
      <c r="H36" s="21"/>
      <c r="I36" s="21"/>
      <c r="J36" s="21"/>
      <c r="K36" s="20"/>
      <c r="L36" s="19"/>
      <c r="M36" s="19"/>
    </row>
    <row r="37" spans="1:13" customFormat="1" hidden="1">
      <c r="A37" s="24"/>
      <c r="B37" s="10" t="s">
        <v>22</v>
      </c>
      <c r="C37" s="10"/>
      <c r="D37" s="29">
        <v>0</v>
      </c>
      <c r="E37" s="23"/>
      <c r="F37" s="28">
        <v>0</v>
      </c>
      <c r="G37" s="19"/>
      <c r="H37" s="21"/>
      <c r="I37" s="21"/>
      <c r="J37" s="21"/>
      <c r="K37" s="20"/>
      <c r="L37" s="19"/>
      <c r="M37" s="19"/>
    </row>
    <row r="38" spans="1:13" customFormat="1" hidden="1">
      <c r="A38" s="24"/>
      <c r="B38" s="10" t="s">
        <v>21</v>
      </c>
      <c r="C38" s="10"/>
      <c r="D38" s="29">
        <v>0</v>
      </c>
      <c r="E38" s="23"/>
      <c r="F38" s="28">
        <v>0</v>
      </c>
      <c r="G38" s="19"/>
      <c r="H38" s="21"/>
      <c r="I38" s="21"/>
      <c r="J38" s="21"/>
      <c r="K38" s="20"/>
      <c r="L38" s="19"/>
      <c r="M38" s="19"/>
    </row>
    <row r="39" spans="1:13" customFormat="1" hidden="1">
      <c r="A39" s="24"/>
      <c r="B39" s="10" t="s">
        <v>20</v>
      </c>
      <c r="C39" s="10"/>
      <c r="D39" s="29">
        <v>0</v>
      </c>
      <c r="E39" s="23"/>
      <c r="F39" s="28">
        <v>0</v>
      </c>
      <c r="G39" s="19"/>
      <c r="H39" s="21"/>
      <c r="I39" s="21"/>
      <c r="J39" s="21"/>
      <c r="K39" s="20"/>
      <c r="L39" s="19"/>
      <c r="M39" s="19"/>
    </row>
    <row r="40" spans="1:13" customFormat="1" hidden="1">
      <c r="A40" s="24"/>
      <c r="B40" s="10" t="s">
        <v>19</v>
      </c>
      <c r="C40" s="10"/>
      <c r="D40" s="29">
        <v>0</v>
      </c>
      <c r="E40" s="23"/>
      <c r="F40" s="28">
        <v>0</v>
      </c>
      <c r="G40" s="19"/>
      <c r="H40" s="21"/>
      <c r="I40" s="21"/>
      <c r="J40" s="21"/>
      <c r="K40" s="20"/>
      <c r="L40" s="19"/>
      <c r="M40" s="19"/>
    </row>
    <row r="41" spans="1:13">
      <c r="A41" s="14" t="s">
        <v>18</v>
      </c>
      <c r="B41" s="10"/>
      <c r="C41" s="10"/>
      <c r="D41" s="13">
        <f>SUM(D32:D40)</f>
        <v>32009061.469999999</v>
      </c>
      <c r="E41" s="25"/>
      <c r="F41" s="12">
        <f>SUM(F32:F40)</f>
        <v>28011262.020000003</v>
      </c>
      <c r="K41" s="16"/>
      <c r="L41" s="5"/>
    </row>
    <row r="42" spans="1:13">
      <c r="A42" s="14"/>
      <c r="B42" s="10"/>
      <c r="C42" s="10"/>
      <c r="D42" s="13"/>
      <c r="E42" s="25"/>
      <c r="F42" s="8"/>
      <c r="K42" s="16"/>
      <c r="L42" s="5"/>
    </row>
    <row r="43" spans="1:13" customFormat="1">
      <c r="A43" s="30" t="s">
        <v>17</v>
      </c>
      <c r="B43" s="32"/>
      <c r="C43" s="32"/>
      <c r="D43" s="35"/>
      <c r="E43" s="35"/>
      <c r="F43" s="34"/>
      <c r="G43" s="19"/>
      <c r="H43" s="21"/>
      <c r="I43" s="21"/>
      <c r="J43" s="21"/>
      <c r="K43" s="20"/>
      <c r="L43" s="33"/>
      <c r="M43" s="19"/>
    </row>
    <row r="44" spans="1:13" customFormat="1">
      <c r="A44" s="24"/>
      <c r="B44" s="10" t="s">
        <v>16</v>
      </c>
      <c r="C44" s="10"/>
      <c r="D44" s="29">
        <f>+'[1]Notas a los Estados'!C141</f>
        <v>1033845.21</v>
      </c>
      <c r="E44" s="23"/>
      <c r="F44" s="28">
        <f>+'[1]Notas a los Estados'!E141</f>
        <v>1033845.21</v>
      </c>
      <c r="G44" s="19"/>
      <c r="H44" s="21"/>
      <c r="I44" s="21"/>
      <c r="J44" s="21"/>
      <c r="K44" s="20"/>
      <c r="L44" s="19"/>
      <c r="M44" s="19"/>
    </row>
    <row r="45" spans="1:13" customFormat="1" hidden="1">
      <c r="A45" s="24"/>
      <c r="B45" s="10" t="s">
        <v>15</v>
      </c>
      <c r="C45" s="10"/>
      <c r="D45" s="29">
        <v>0</v>
      </c>
      <c r="E45" s="23"/>
      <c r="F45" s="28">
        <v>0</v>
      </c>
      <c r="G45" s="19"/>
      <c r="H45" s="21"/>
      <c r="I45" s="21"/>
      <c r="J45" s="21"/>
      <c r="K45" s="20"/>
      <c r="L45" s="19"/>
      <c r="M45" s="19"/>
    </row>
    <row r="46" spans="1:13" customFormat="1" hidden="1">
      <c r="A46" s="24"/>
      <c r="B46" s="10" t="s">
        <v>14</v>
      </c>
      <c r="C46" s="10"/>
      <c r="D46" s="29">
        <v>0</v>
      </c>
      <c r="E46" s="23"/>
      <c r="F46" s="28">
        <v>0</v>
      </c>
      <c r="G46" s="19"/>
      <c r="H46" s="21"/>
      <c r="I46" s="21"/>
      <c r="J46" s="21"/>
      <c r="K46" s="20"/>
      <c r="L46" s="19"/>
      <c r="M46" s="19"/>
    </row>
    <row r="47" spans="1:13" customFormat="1" hidden="1">
      <c r="A47" s="24"/>
      <c r="B47" s="10" t="s">
        <v>13</v>
      </c>
      <c r="C47" s="10"/>
      <c r="D47" s="29">
        <v>0</v>
      </c>
      <c r="E47" s="23"/>
      <c r="F47" s="28">
        <v>0</v>
      </c>
      <c r="G47" s="19"/>
      <c r="H47" s="21"/>
      <c r="I47" s="21"/>
      <c r="J47" s="21"/>
      <c r="K47" s="20"/>
      <c r="L47" s="19"/>
      <c r="M47" s="19"/>
    </row>
    <row r="48" spans="1:13" customFormat="1" hidden="1">
      <c r="A48" s="24"/>
      <c r="B48" s="10" t="s">
        <v>12</v>
      </c>
      <c r="C48" s="10"/>
      <c r="D48" s="29">
        <v>0</v>
      </c>
      <c r="E48" s="23"/>
      <c r="F48" s="28">
        <v>0</v>
      </c>
      <c r="G48" s="19"/>
      <c r="H48" s="21"/>
      <c r="I48" s="21"/>
      <c r="J48" s="21"/>
      <c r="K48" s="20"/>
      <c r="L48" s="19"/>
      <c r="M48" s="19"/>
    </row>
    <row r="49" spans="1:13" customFormat="1" hidden="1">
      <c r="A49" s="24"/>
      <c r="B49" s="10" t="s">
        <v>11</v>
      </c>
      <c r="C49" s="10"/>
      <c r="D49" s="29">
        <v>0</v>
      </c>
      <c r="E49" s="23"/>
      <c r="F49" s="28">
        <v>0</v>
      </c>
      <c r="G49" s="19"/>
      <c r="H49" s="21"/>
      <c r="I49" s="21"/>
      <c r="J49" s="21"/>
      <c r="K49" s="20"/>
      <c r="L49" s="19"/>
      <c r="M49" s="19"/>
    </row>
    <row r="50" spans="1:13" customFormat="1">
      <c r="A50" s="30" t="s">
        <v>10</v>
      </c>
      <c r="B50" s="32"/>
      <c r="C50" s="32"/>
      <c r="D50" s="13">
        <f>+D44</f>
        <v>1033845.21</v>
      </c>
      <c r="E50" s="31"/>
      <c r="F50" s="12">
        <f>SUM(F44:F49)</f>
        <v>1033845.21</v>
      </c>
      <c r="G50" s="19"/>
      <c r="H50" s="21"/>
      <c r="I50" s="21"/>
      <c r="J50" s="21"/>
      <c r="K50" s="20"/>
      <c r="L50" s="19"/>
      <c r="M50" s="19"/>
    </row>
    <row r="51" spans="1:13">
      <c r="A51" s="14" t="s">
        <v>9</v>
      </c>
      <c r="B51" s="10"/>
      <c r="C51" s="10"/>
      <c r="D51" s="13">
        <f>SUM(D41,D50)</f>
        <v>33042906.68</v>
      </c>
      <c r="E51" s="18"/>
      <c r="F51" s="12">
        <f>SUM(F41,F50)</f>
        <v>29045107.230000004</v>
      </c>
      <c r="K51" s="16"/>
    </row>
    <row r="52" spans="1:13">
      <c r="A52" s="14"/>
      <c r="B52" s="10"/>
      <c r="C52" s="10"/>
      <c r="D52" s="9"/>
      <c r="E52" s="9"/>
      <c r="F52" s="8"/>
      <c r="H52" s="15"/>
      <c r="K52" s="16"/>
    </row>
    <row r="53" spans="1:13">
      <c r="A53" s="14" t="s">
        <v>8</v>
      </c>
      <c r="B53" s="10"/>
      <c r="C53" s="10"/>
      <c r="D53" s="9"/>
      <c r="E53" s="9"/>
      <c r="F53" s="8"/>
      <c r="H53" s="15"/>
      <c r="K53" s="16"/>
    </row>
    <row r="54" spans="1:13" customFormat="1">
      <c r="A54" s="30"/>
      <c r="B54" s="10" t="s">
        <v>7</v>
      </c>
      <c r="C54" s="10"/>
      <c r="D54" s="29">
        <f>+'[1]ECANP-Cambio Patrimonio'!E21</f>
        <v>80104785.280000001</v>
      </c>
      <c r="E54" s="23"/>
      <c r="F54" s="28">
        <f>+'[1]Notas a los Estados'!E150</f>
        <v>80104785.280000001</v>
      </c>
      <c r="G54" s="19"/>
      <c r="H54" s="22"/>
      <c r="I54" s="21"/>
      <c r="J54" s="21"/>
      <c r="K54" s="20"/>
      <c r="L54" s="19"/>
      <c r="M54" s="19"/>
    </row>
    <row r="55" spans="1:13" customFormat="1" hidden="1">
      <c r="A55" s="24"/>
      <c r="B55" s="10" t="s">
        <v>6</v>
      </c>
      <c r="C55" s="10"/>
      <c r="D55" s="29">
        <v>0</v>
      </c>
      <c r="E55" s="23"/>
      <c r="F55" s="28">
        <v>0</v>
      </c>
      <c r="G55" s="19"/>
      <c r="H55" s="22"/>
      <c r="I55" s="21"/>
      <c r="J55" s="21"/>
      <c r="K55" s="20"/>
      <c r="L55" s="19"/>
      <c r="M55" s="19"/>
    </row>
    <row r="56" spans="1:13">
      <c r="A56" s="11"/>
      <c r="B56" s="10" t="s">
        <v>5</v>
      </c>
      <c r="C56" s="10"/>
      <c r="D56" s="26">
        <f>+'[1] ERF-Rendimiento Financiero'!E29</f>
        <v>-203469137.58999991</v>
      </c>
      <c r="E56" s="25"/>
      <c r="F56" s="27">
        <f>+'[1] ERF-Rendimiento Financiero'!G29</f>
        <v>53404186.550000191</v>
      </c>
      <c r="H56" s="15"/>
      <c r="K56" s="16"/>
    </row>
    <row r="57" spans="1:13">
      <c r="A57" s="11"/>
      <c r="B57" s="10" t="s">
        <v>4</v>
      </c>
      <c r="C57" s="10"/>
      <c r="D57" s="26">
        <v>663642315.75999999</v>
      </c>
      <c r="E57" s="25"/>
      <c r="F57" s="8">
        <v>610238129.21000004</v>
      </c>
      <c r="H57" s="15"/>
      <c r="K57" s="16"/>
    </row>
    <row r="58" spans="1:13" customFormat="1" hidden="1">
      <c r="A58" s="24"/>
      <c r="B58" s="10" t="s">
        <v>3</v>
      </c>
      <c r="C58" s="10"/>
      <c r="D58" s="9">
        <v>0</v>
      </c>
      <c r="E58" s="23"/>
      <c r="F58" s="8">
        <v>0</v>
      </c>
      <c r="G58" s="19"/>
      <c r="H58" s="22"/>
      <c r="I58" s="21"/>
      <c r="J58" s="21"/>
      <c r="K58" s="20"/>
      <c r="L58" s="19"/>
      <c r="M58" s="19"/>
    </row>
    <row r="59" spans="1:13">
      <c r="A59" s="14" t="s">
        <v>2</v>
      </c>
      <c r="B59" s="10"/>
      <c r="C59" s="10"/>
      <c r="D59" s="13">
        <f>SUM(D53:D58)</f>
        <v>540277963.45000005</v>
      </c>
      <c r="E59" s="18"/>
      <c r="F59" s="12">
        <f>SUM(F53:F58)</f>
        <v>743747101.0400002</v>
      </c>
      <c r="H59" s="17"/>
      <c r="K59" s="16"/>
    </row>
    <row r="60" spans="1:13">
      <c r="A60" s="14"/>
      <c r="B60" s="10"/>
      <c r="C60" s="10"/>
      <c r="D60" s="9"/>
      <c r="E60" s="9"/>
      <c r="F60" s="8"/>
      <c r="H60" s="15"/>
    </row>
    <row r="61" spans="1:13">
      <c r="A61" s="14" t="s">
        <v>1</v>
      </c>
      <c r="B61" s="10"/>
      <c r="C61" s="10"/>
      <c r="D61" s="13">
        <f>+D51+D59</f>
        <v>573320870.13</v>
      </c>
      <c r="E61" s="9"/>
      <c r="F61" s="12">
        <f>+F51+F59</f>
        <v>772792208.27000022</v>
      </c>
      <c r="H61" s="15"/>
    </row>
    <row r="62" spans="1:13">
      <c r="A62" s="14"/>
      <c r="B62" s="10"/>
      <c r="C62" s="10"/>
      <c r="D62" s="13"/>
      <c r="E62" s="9"/>
      <c r="F62" s="12"/>
    </row>
    <row r="63" spans="1:13">
      <c r="A63" s="11"/>
      <c r="B63" s="10"/>
      <c r="C63" s="10"/>
      <c r="D63" s="9"/>
      <c r="E63" s="9"/>
      <c r="F63" s="8"/>
    </row>
    <row r="64" spans="1:13" ht="15.75" thickBot="1">
      <c r="A64" s="62" t="s">
        <v>0</v>
      </c>
      <c r="B64" s="63"/>
      <c r="C64" s="63"/>
      <c r="D64" s="63"/>
      <c r="E64" s="63"/>
      <c r="F64" s="64"/>
    </row>
    <row r="65" spans="1:6" s="1" customFormat="1">
      <c r="A65" s="6"/>
      <c r="B65" s="6"/>
      <c r="C65" s="6"/>
      <c r="D65" s="6"/>
      <c r="E65" s="6"/>
      <c r="F65" s="6"/>
    </row>
    <row r="66" spans="1:6" s="1" customFormat="1">
      <c r="A66" s="6"/>
      <c r="B66" s="6"/>
      <c r="C66" s="6"/>
      <c r="D66" s="7"/>
      <c r="E66" s="6"/>
      <c r="F66" s="6"/>
    </row>
    <row r="67" spans="1:6" s="1" customFormat="1">
      <c r="A67" s="6"/>
      <c r="B67" s="6"/>
      <c r="C67" s="6"/>
      <c r="D67" s="6"/>
      <c r="E67" s="6"/>
      <c r="F67" s="6"/>
    </row>
    <row r="68" spans="1:6" s="1" customFormat="1">
      <c r="A68" s="6"/>
      <c r="B68" s="6"/>
      <c r="C68" s="6"/>
      <c r="D68" s="6"/>
      <c r="E68" s="6"/>
      <c r="F68" s="6"/>
    </row>
    <row r="69" spans="1:6" s="1" customFormat="1">
      <c r="A69" s="6"/>
      <c r="B69" s="6"/>
      <c r="C69" s="6"/>
      <c r="D69" s="6"/>
      <c r="E69" s="6"/>
      <c r="F69" s="6"/>
    </row>
    <row r="70" spans="1:6" s="1" customFormat="1">
      <c r="A70" s="6"/>
      <c r="B70" s="6"/>
      <c r="C70" s="6"/>
      <c r="D70" s="6"/>
      <c r="E70" s="6"/>
      <c r="F70" s="6"/>
    </row>
    <row r="71" spans="1:6" s="1" customFormat="1">
      <c r="A71" s="6"/>
      <c r="B71" s="6"/>
      <c r="C71" s="6"/>
      <c r="D71" s="6"/>
      <c r="E71" s="6"/>
      <c r="F71" s="6"/>
    </row>
    <row r="72" spans="1:6" s="1" customFormat="1">
      <c r="A72" s="6"/>
      <c r="B72" s="6"/>
      <c r="C72" s="6"/>
      <c r="D72" s="6"/>
      <c r="E72" s="6"/>
      <c r="F72" s="6"/>
    </row>
    <row r="73" spans="1:6" s="1" customFormat="1">
      <c r="A73" s="6"/>
      <c r="B73" s="6"/>
      <c r="C73" s="6"/>
      <c r="D73" s="6"/>
      <c r="E73" s="6"/>
      <c r="F73" s="6"/>
    </row>
    <row r="74" spans="1:6" s="1" customFormat="1">
      <c r="A74" s="6"/>
      <c r="B74" s="6"/>
      <c r="C74" s="6"/>
      <c r="D74" s="6"/>
      <c r="E74" s="6"/>
      <c r="F74" s="6"/>
    </row>
    <row r="75" spans="1:6" s="1" customFormat="1">
      <c r="A75" s="6"/>
      <c r="B75" s="6"/>
      <c r="C75" s="6"/>
      <c r="D75" s="6"/>
      <c r="E75" s="6"/>
      <c r="F75" s="6"/>
    </row>
    <row r="76" spans="1:6" s="1" customFormat="1">
      <c r="A76" s="6"/>
      <c r="B76" s="6"/>
      <c r="C76" s="6"/>
      <c r="D76" s="6"/>
      <c r="E76" s="6"/>
      <c r="F76" s="6"/>
    </row>
    <row r="77" spans="1:6" s="1" customFormat="1">
      <c r="A77" s="6"/>
      <c r="B77" s="6"/>
      <c r="C77" s="6"/>
      <c r="D77" s="6"/>
      <c r="E77" s="6"/>
      <c r="F77" s="6"/>
    </row>
    <row r="78" spans="1:6" s="1" customFormat="1">
      <c r="A78" s="6"/>
      <c r="B78" s="6"/>
      <c r="C78" s="6"/>
      <c r="D78" s="6"/>
      <c r="E78" s="6"/>
      <c r="F78" s="6"/>
    </row>
    <row r="79" spans="1:6" s="1" customFormat="1">
      <c r="A79" s="6"/>
      <c r="B79" s="6"/>
      <c r="C79" s="6"/>
      <c r="D79" s="6"/>
      <c r="E79" s="6"/>
      <c r="F79" s="6"/>
    </row>
    <row r="80" spans="1:6" s="1" customFormat="1">
      <c r="A80" s="6"/>
      <c r="B80" s="6"/>
      <c r="C80" s="6"/>
      <c r="D80" s="6"/>
      <c r="E80" s="6"/>
      <c r="F80" s="6"/>
    </row>
    <row r="81" spans="1:6" s="1" customFormat="1">
      <c r="A81" s="6"/>
      <c r="B81" s="6"/>
      <c r="C81" s="6"/>
      <c r="D81" s="6"/>
      <c r="E81" s="6"/>
      <c r="F81" s="6"/>
    </row>
    <row r="82" spans="1:6" s="1" customFormat="1">
      <c r="A82" s="6"/>
      <c r="B82" s="6"/>
      <c r="C82" s="6"/>
      <c r="D82" s="6"/>
      <c r="E82" s="6"/>
      <c r="F82" s="6"/>
    </row>
    <row r="83" spans="1:6" s="1" customFormat="1">
      <c r="A83" s="6"/>
      <c r="B83" s="6"/>
      <c r="C83" s="6"/>
      <c r="D83" s="6"/>
      <c r="E83" s="6"/>
      <c r="F83" s="6"/>
    </row>
    <row r="84" spans="1:6" s="1" customFormat="1">
      <c r="A84" s="2"/>
      <c r="B84" s="2"/>
      <c r="C84" s="2"/>
      <c r="D84" s="5"/>
      <c r="E84" s="5"/>
      <c r="F84" s="5"/>
    </row>
    <row r="86" spans="1:6" s="1" customFormat="1">
      <c r="A86" s="2"/>
      <c r="B86" s="2"/>
      <c r="C86" s="2"/>
      <c r="D86" s="5"/>
      <c r="E86" s="2"/>
      <c r="F86" s="5"/>
    </row>
    <row r="88" spans="1:6" s="1" customFormat="1">
      <c r="A88" s="2"/>
      <c r="B88" s="2"/>
      <c r="C88" s="2"/>
      <c r="D88" s="5"/>
      <c r="E88" s="2"/>
      <c r="F88" s="4"/>
    </row>
  </sheetData>
  <mergeCells count="7">
    <mergeCell ref="A1:F1"/>
    <mergeCell ref="A6:B6"/>
    <mergeCell ref="A64:F64"/>
    <mergeCell ref="A2:F2"/>
    <mergeCell ref="A3:F3"/>
    <mergeCell ref="A4:F4"/>
    <mergeCell ref="A5:F5"/>
  </mergeCells>
  <printOptions horizontalCentered="1"/>
  <pageMargins left="0.35433070866141703" right="0.35433070866141703" top="0.37" bottom="0.35433070866141703" header="0.31496062992126" footer="0.31496062992126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- Situación Financiera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juan.melo</dc:creator>
  <cp:lastModifiedBy>juan.melo</cp:lastModifiedBy>
  <dcterms:created xsi:type="dcterms:W3CDTF">2023-01-16T19:38:32Z</dcterms:created>
  <dcterms:modified xsi:type="dcterms:W3CDTF">2023-01-16T20:36:30Z</dcterms:modified>
</cp:coreProperties>
</file>